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Összesítő" sheetId="1" r:id="rId4"/>
    <sheet state="visible" name="Bp. I. ker Abonyi Gyöngyi" sheetId="2" r:id="rId5"/>
    <sheet state="visible" name="Bp. II. ker Juhász Veronika" sheetId="3" r:id="rId6"/>
    <sheet state="visible" name="Bp. III. ker Budai Sándor" sheetId="4" r:id="rId7"/>
    <sheet state="visible" name="Bp. IV. ker Nagy Dávid" sheetId="5" r:id="rId8"/>
    <sheet state="visible" name="Bp. VII. ker Firnigel Lóránt" sheetId="6" r:id="rId9"/>
    <sheet state="visible" name="Bp. IX. ker Döme Zsuzsanna" sheetId="7" r:id="rId10"/>
    <sheet state="visible" name="Bp. XI. ker Várady Zoltán" sheetId="8" r:id="rId11"/>
    <sheet state="visible" name="Bp. XII. ker Kovács Gergő" sheetId="9" r:id="rId12"/>
    <sheet state="visible" name="Bp. XIV. ker Győrffy Péter" sheetId="10" r:id="rId13"/>
    <sheet state="visible" name="Bp. XIX. ker Ferancz Norbert" sheetId="11" r:id="rId14"/>
    <sheet state="visible" name="Bp. XXI. ker Kiss Kornél" sheetId="12" r:id="rId15"/>
    <sheet state="visible" name="Bp. XXII. ker Kazinczy Krisztin" sheetId="13" r:id="rId16"/>
    <sheet state="visible" name="Ajka Sándor Balázs" sheetId="14" r:id="rId17"/>
    <sheet state="visible" name="Badacsonytördemic Pákay Ákos" sheetId="15" r:id="rId18"/>
    <sheet state="visible" name="Baja Sas Máté" sheetId="16" r:id="rId19"/>
    <sheet state="visible" name="Berkenye Székely András" sheetId="17" r:id="rId20"/>
    <sheet state="visible" name="Bicske Paszicsnyek János" sheetId="18" r:id="rId21"/>
    <sheet state="visible" name="Budakeszi Jakab András" sheetId="19" r:id="rId22"/>
    <sheet state="visible" name="Dabas Králl Zoltán" sheetId="20" r:id="rId23"/>
    <sheet state="visible" name="Debrecen Radeczki Csongor" sheetId="21" r:id="rId24"/>
    <sheet state="visible" name="Érd Való Viktor" sheetId="22" r:id="rId25"/>
    <sheet state="visible" name="Eger Domán Dániel" sheetId="23" r:id="rId26"/>
    <sheet state="visible" name="Győr Gonda Eszter" sheetId="24" r:id="rId27"/>
    <sheet state="visible" name="Kecskemét Kordik Szabolcs" sheetId="25" r:id="rId28"/>
    <sheet state="visible" name="Keszthely Németh Emese" sheetId="26" r:id="rId29"/>
    <sheet state="visible" name="Miskolc Kiss Gábor" sheetId="27" r:id="rId30"/>
    <sheet state="visible" name="Ózd Gyurgyák Tamás" sheetId="28" r:id="rId31"/>
    <sheet state="visible" name="Pécs Hankó Viktória" sheetId="29" r:id="rId32"/>
    <sheet state="visible" name="Nyíregyháza dr. Nagy Virág" sheetId="30" r:id="rId33"/>
    <sheet state="visible" name="Nyírbátor Simon József" sheetId="31" r:id="rId34"/>
    <sheet state="visible" name="Sopron Holpár Csaba" sheetId="32" r:id="rId35"/>
    <sheet state="visible" name="Szárliget Sipos Tamás" sheetId="33" r:id="rId36"/>
    <sheet state="visible" name="Szeged Tóth-Benedek Csanád" sheetId="34" r:id="rId37"/>
    <sheet state="visible" name="Székesfehérvár Fenekes Roland" sheetId="35" r:id="rId38"/>
    <sheet state="visible" name="Veszprém Szücs Zoltán" sheetId="36" r:id="rId39"/>
    <sheet state="visible" name="Zirc Trexler Máté" sheetId="37" r:id="rId40"/>
  </sheets>
  <definedNames/>
  <calcPr/>
</workbook>
</file>

<file path=xl/sharedStrings.xml><?xml version="1.0" encoding="utf-8"?>
<sst xmlns="http://schemas.openxmlformats.org/spreadsheetml/2006/main" count="1925" uniqueCount="508">
  <si>
    <t>Központi kiadások</t>
  </si>
  <si>
    <t>minden központosított kiadás (nyomda, pult, facebook, stb)</t>
  </si>
  <si>
    <t>Egyéni kiadások</t>
  </si>
  <si>
    <t>minden projektalapú kiadás (helyi rendezvények, városfelújító akciók, egyebek)</t>
  </si>
  <si>
    <t>Összes kiadás</t>
  </si>
  <si>
    <t>összes kiadás</t>
  </si>
  <si>
    <t>Céladomány forrás</t>
  </si>
  <si>
    <t>jelölteknek célzottan érkezett adomány</t>
  </si>
  <si>
    <t>Párt forrás</t>
  </si>
  <si>
    <t>központi párt forrás (költségvetési támogatás + központi adomány)</t>
  </si>
  <si>
    <t>Összes forrás</t>
  </si>
  <si>
    <t>összes felhasznált forrás</t>
  </si>
  <si>
    <t>Átlagos kampánykiadás / település</t>
  </si>
  <si>
    <t>Medián kampánykiadás -&gt; település</t>
  </si>
  <si>
    <t xml:space="preserve"> </t>
  </si>
  <si>
    <t>Abonyi Gyöngyi</t>
  </si>
  <si>
    <t>Jelölt számára beérkezett kampánytámogatások összege:</t>
  </si>
  <si>
    <t>Központi kiadások:</t>
  </si>
  <si>
    <t>Kategória</t>
  </si>
  <si>
    <t>Megnevezés</t>
  </si>
  <si>
    <t>Egységár (br)</t>
  </si>
  <si>
    <t>Darabszám</t>
  </si>
  <si>
    <t>Teljes ár (br)</t>
  </si>
  <si>
    <t>offline</t>
  </si>
  <si>
    <t>központi szórólap</t>
  </si>
  <si>
    <t>központi matrica</t>
  </si>
  <si>
    <t>központi sorospénz</t>
  </si>
  <si>
    <t>jelöltplakát</t>
  </si>
  <si>
    <t>helyi szórólap (4 old)</t>
  </si>
  <si>
    <t>helyi matrica</t>
  </si>
  <si>
    <t>online</t>
  </si>
  <si>
    <t>facebook hirdetés</t>
  </si>
  <si>
    <t>akció/klub/kampány</t>
  </si>
  <si>
    <t>egyéb</t>
  </si>
  <si>
    <t>egyéb költség</t>
  </si>
  <si>
    <t>kitűző</t>
  </si>
  <si>
    <t>mellény</t>
  </si>
  <si>
    <t>Összesen</t>
  </si>
  <si>
    <t>Egyéni kiadások:</t>
  </si>
  <si>
    <t>Bizonylatszám</t>
  </si>
  <si>
    <t>Partner</t>
  </si>
  <si>
    <t>Kifizetés időpontja</t>
  </si>
  <si>
    <t>Összeg</t>
  </si>
  <si>
    <t>VS0703799/24</t>
  </si>
  <si>
    <t>festőeszközök</t>
  </si>
  <si>
    <t>PIKTORFESTÉK Kft.</t>
  </si>
  <si>
    <t>A09302514/0842/00009</t>
  </si>
  <si>
    <t>sör</t>
  </si>
  <si>
    <t>Lidl Magyarország Bt.</t>
  </si>
  <si>
    <t>Kiadások mindösszesen:</t>
  </si>
  <si>
    <t>Budapest II. ker.</t>
  </si>
  <si>
    <t>Juhász Veronika</t>
  </si>
  <si>
    <t>MO2024/02939</t>
  </si>
  <si>
    <t>Nyomtatás / Másolás A4 Fekete fehér, nyomtatás</t>
  </si>
  <si>
    <t>Copyguru Kft.</t>
  </si>
  <si>
    <t>A27400187/0007/00056</t>
  </si>
  <si>
    <t>Kábelkötegelő</t>
  </si>
  <si>
    <t>Praktiker Kft.</t>
  </si>
  <si>
    <t>5034ODKUKS24</t>
  </si>
  <si>
    <t>íróeszközök (gyűrűskönyv, irattartó, golyóstoll, stb)</t>
  </si>
  <si>
    <t>BestByte Kft.</t>
  </si>
  <si>
    <t>XU-2024-391</t>
  </si>
  <si>
    <t>táska</t>
  </si>
  <si>
    <t>XU NGHE MARK Kft</t>
  </si>
  <si>
    <t>XSCEA6659506</t>
  </si>
  <si>
    <t>Due Fratelli terembérlet</t>
  </si>
  <si>
    <t>Toscana Mini Kft.</t>
  </si>
  <si>
    <t>XSCEA6659507</t>
  </si>
  <si>
    <t>XSCEA6659505</t>
  </si>
  <si>
    <t>MO2024/00795</t>
  </si>
  <si>
    <t xml:space="preserve">Nyomtatás / Másolás </t>
  </si>
  <si>
    <t>A03103375/0725/00003</t>
  </si>
  <si>
    <t>Alufólia, kávé tea, tejszín, stb</t>
  </si>
  <si>
    <t>SPAR Magyarország Kft.</t>
  </si>
  <si>
    <t>Budapest III. ker.</t>
  </si>
  <si>
    <t xml:space="preserve">Budai Sándor </t>
  </si>
  <si>
    <t>A27400189/0004/00014</t>
  </si>
  <si>
    <t>ecset,festék</t>
  </si>
  <si>
    <t>6/18/2024</t>
  </si>
  <si>
    <t>Budapest IV. ker.</t>
  </si>
  <si>
    <t>Nagy Dávid</t>
  </si>
  <si>
    <t>google hirdetés</t>
  </si>
  <si>
    <t>TUZ92-2024-344</t>
  </si>
  <si>
    <t>Akció-2677 fogó, gyorskötöző</t>
  </si>
  <si>
    <t>Tűz'92 KFT</t>
  </si>
  <si>
    <t>66910/S24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</si>
  <si>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kábelkötegelő</t>
    </r>
  </si>
  <si>
    <t>ZárCézár Kft</t>
  </si>
  <si>
    <t>A06001019/1932/00023</t>
  </si>
  <si>
    <t>Akció-2677 üzemanyag</t>
  </si>
  <si>
    <t>MOL Nyrt.</t>
  </si>
  <si>
    <t>FFO001391/2024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</si>
  <si>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festőszalag,festék, fólia</t>
    </r>
  </si>
  <si>
    <t>Festéktár Kft</t>
  </si>
  <si>
    <t>A06600393/1471/00001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</si>
  <si>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kábelkötegelő</t>
    </r>
  </si>
  <si>
    <t>OBI Hungary Retail Kft.</t>
  </si>
  <si>
    <t>SM-2024/1871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</si>
  <si>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csiszolópapír,festék</t>
    </r>
  </si>
  <si>
    <t>ProColor Kft.</t>
  </si>
  <si>
    <t>A27400163/0017/00049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</si>
  <si>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krétafesték</t>
    </r>
  </si>
  <si>
    <t>A06600393/1483/00005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</si>
  <si>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kábelkötegelő</t>
    </r>
  </si>
  <si>
    <t>CS2024/01368</t>
  </si>
  <si>
    <r>
      <rPr>
        <rFont val="Calibri"/>
        <color rgb="FF1155CC"/>
        <u/>
      </rPr>
      <t>Akció-2677</t>
    </r>
    <r>
      <rPr>
        <rFont val="Calibri"/>
        <color rgb="FF000000"/>
      </rPr>
      <t xml:space="preserve"> gyorskötöző</t>
    </r>
  </si>
  <si>
    <t>BALO-THERM Kft.</t>
  </si>
  <si>
    <t>COACH-2024-7</t>
  </si>
  <si>
    <t>Újpest matrica - 16 féle 4000 db</t>
  </si>
  <si>
    <t>Coach Connect Kft.</t>
  </si>
  <si>
    <t>COACH-2024-12</t>
  </si>
  <si>
    <t>Újpest matrica - 3 féle 2500 db</t>
  </si>
  <si>
    <t>AI04/0159323</t>
  </si>
  <si>
    <t>kiegészítők (mappa, tollak, egyebek)</t>
  </si>
  <si>
    <t>AUCHAN MAGYARORSZÁG Kft.</t>
  </si>
  <si>
    <t>OV193-P-2023-25281</t>
  </si>
  <si>
    <t>PPJ Centrum Kft.</t>
  </si>
  <si>
    <t>FIH-2024-33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</si>
  <si>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 húsáru</t>
    </r>
  </si>
  <si>
    <t>Fajt István, 2911967</t>
  </si>
  <si>
    <t>UJPES-2024-2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</si>
  <si>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 kenyér</t>
    </r>
  </si>
  <si>
    <t>Lipóti Pékség Kft.</t>
  </si>
  <si>
    <t>A03103690/0974/00001, A03104208/0915/00002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</si>
  <si>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alapanyagok főzéshez</t>
    </r>
  </si>
  <si>
    <t>WSCEA6428364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</si>
  <si>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doboz, kesztyű</t>
    </r>
  </si>
  <si>
    <t>ANIKÓ ÉS TESTVÉRE KORLÁTOLT FELELŐSSÉGŰ TÁRSASÁG</t>
  </si>
  <si>
    <t xml:space="preserve">A05703881/0740/00001 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</si>
  <si>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kenyér, fűszerek</t>
    </r>
  </si>
  <si>
    <t>TESCO-GLOBAL Zrt.</t>
  </si>
  <si>
    <t>WGCNS-2024-1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</si>
  <si>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pékáru</t>
    </r>
  </si>
  <si>
    <t>Wigconsulting Tanácsadó Kft</t>
  </si>
  <si>
    <t>DALI00042/2024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</si>
  <si>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műanyag tál</t>
    </r>
  </si>
  <si>
    <t>DANI LINDA FAMILY Kft.</t>
  </si>
  <si>
    <t>2024/1075, 2024/1074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</si>
  <si>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alapanyagok főzéshez</t>
    </r>
  </si>
  <si>
    <t>Patakfalvi Gábor</t>
  </si>
  <si>
    <t>FIH-2024-33, FIH-2024-29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</si>
  <si>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 húsáru</t>
    </r>
  </si>
  <si>
    <t>A03103690/0974/00001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</si>
  <si>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alapanyagok főzéshez</t>
    </r>
  </si>
  <si>
    <t>VILLA-2024-64</t>
  </si>
  <si>
    <r>
      <rPr>
        <rFont val="Calibri"/>
        <color rgb="FF1155CC"/>
        <u/>
      </rPr>
      <t>Akció-2253</t>
    </r>
    <r>
      <rPr>
        <rFont val="Calibri"/>
        <color rgb="FF000000"/>
      </rPr>
      <t xml:space="preserve"> bérleti díj</t>
    </r>
  </si>
  <si>
    <t>Villa Negra Produkciós Iroda Kft.</t>
  </si>
  <si>
    <t>Bp 7.</t>
  </si>
  <si>
    <t>Firnigel Loránd</t>
  </si>
  <si>
    <t>Budapest IX. ker.</t>
  </si>
  <si>
    <t>Döme Zsuzsanna</t>
  </si>
  <si>
    <t>A/A30500129/0129/00001</t>
  </si>
  <si>
    <t>üzemanyag</t>
  </si>
  <si>
    <t>OMV Hungária Kft</t>
  </si>
  <si>
    <t>A/A14800506/1950/00009</t>
  </si>
  <si>
    <t>A/A14800506/1950/00010</t>
  </si>
  <si>
    <t>A/A28700066/0629/00008</t>
  </si>
  <si>
    <t>Shell Hungary zRt.</t>
  </si>
  <si>
    <t>COACH-2024-22</t>
  </si>
  <si>
    <t>Ferencváros brosúra 12 old</t>
  </si>
  <si>
    <t>5/30/2024</t>
  </si>
  <si>
    <t>Budapest XI. ker.</t>
  </si>
  <si>
    <t>Várady Zoltán</t>
  </si>
  <si>
    <t>A06600352/1666/00031</t>
  </si>
  <si>
    <r>
      <rPr>
        <rFont val="Calibri"/>
        <color rgb="FF1155CC"/>
        <u/>
      </rPr>
      <t>Akció-2711</t>
    </r>
    <r>
      <rPr>
        <rFont val="Calibri"/>
        <color rgb="FF000000"/>
      </rPr>
      <t xml:space="preserve"> kábelkögeleő, higító, kesztyű</t>
    </r>
  </si>
  <si>
    <t>A06600429/1161/00015</t>
  </si>
  <si>
    <r>
      <rPr>
        <rFont val="Calibri"/>
        <color rgb="FF1155CC"/>
        <u/>
      </rPr>
      <t>Akció-2770</t>
    </r>
    <r>
      <rPr>
        <rFont val="Calibri"/>
        <color rgb="FF000000"/>
      </rPr>
      <t xml:space="preserve"> vödör, tűzőgép</t>
    </r>
  </si>
  <si>
    <t>A06001504/1239/00003</t>
  </si>
  <si>
    <t>Bp 12.</t>
  </si>
  <si>
    <t>Kovács Gergő</t>
  </si>
  <si>
    <t>A22500056/2048/00034</t>
  </si>
  <si>
    <t>kábelkötelgelő</t>
  </si>
  <si>
    <t>Media Markt Magyarország Kft.</t>
  </si>
  <si>
    <t>SZA01401/2024</t>
  </si>
  <si>
    <t xml:space="preserve">gyorskötöző </t>
  </si>
  <si>
    <t>Belotti Produkciós Iroda Bt.</t>
  </si>
  <si>
    <t>A05703883/0831/00004</t>
  </si>
  <si>
    <r>
      <rPr>
        <rFont val="Calibri"/>
        <color rgb="FF1155CC"/>
        <u/>
      </rPr>
      <t xml:space="preserve">Akció-2817 </t>
    </r>
    <r>
      <rPr>
        <rFont val="Calibri"/>
      </rPr>
      <t>sör, üdítő</t>
    </r>
  </si>
  <si>
    <t>A/A28700229/0737/00015</t>
  </si>
  <si>
    <t>A26200034/0892/00004</t>
  </si>
  <si>
    <t>GPV borít.jobb abl.LA/4 szilikon</t>
  </si>
  <si>
    <t>PIREX-98 Kft.</t>
  </si>
  <si>
    <t>A23402963/0904/00008</t>
  </si>
  <si>
    <t>GPV BORÍT.JOBB ABL.LA/4 SZILIKONOS</t>
  </si>
  <si>
    <t>M/99933</t>
  </si>
  <si>
    <t>Fénymásoló papír A/4 EuroBASIC</t>
  </si>
  <si>
    <t>Papír-Sziget 2004 Kft.</t>
  </si>
  <si>
    <t>SD-2024-7</t>
  </si>
  <si>
    <t>16000 Szórólapterjesztés - 1 db behúzással</t>
  </si>
  <si>
    <t>Szendrői Dávid, 53255510</t>
  </si>
  <si>
    <t>COACH-2024-24</t>
  </si>
  <si>
    <t xml:space="preserve">Hegyvidék brosúrák 4 old </t>
  </si>
  <si>
    <t>A25500150/0735/00048</t>
  </si>
  <si>
    <t>festék</t>
  </si>
  <si>
    <t>PROMINET KERESKEDELMI ÉS SZOLGÁLTATÓ KORLÁTOLT FELELOSSÉGU TÁRSASÁG</t>
  </si>
  <si>
    <t>SZA02523/2024</t>
  </si>
  <si>
    <r>
      <rPr>
        <rFont val="Calibri"/>
        <color rgb="FF1155CC"/>
        <u/>
      </rPr>
      <t>Akció-2689</t>
    </r>
    <r>
      <rPr>
        <rFont val="Calibri"/>
        <color rgb="FF000000"/>
      </rPr>
      <t xml:space="preserve"> zománcfesték</t>
    </r>
  </si>
  <si>
    <t>FREE BUILD Kft.</t>
  </si>
  <si>
    <t>2024/X01/0002932</t>
  </si>
  <si>
    <t>Akció-2699 MKKP zászló</t>
  </si>
  <si>
    <t>Bánkuti-2004 Kft</t>
  </si>
  <si>
    <t>COACH-2024-18</t>
  </si>
  <si>
    <t>Hegyvidék brosúra 18000 db</t>
  </si>
  <si>
    <t>V81104-00598</t>
  </si>
  <si>
    <t>előválasztás</t>
  </si>
  <si>
    <t>Nemzeti Választási Iroda</t>
  </si>
  <si>
    <t>174-0000008449</t>
  </si>
  <si>
    <t>A25500150/0719/00058</t>
  </si>
  <si>
    <r>
      <rPr>
        <rFont val="Calibri"/>
        <color rgb="FF1155CC"/>
        <u/>
      </rPr>
      <t>Akció-2611</t>
    </r>
    <r>
      <rPr>
        <rFont val="Calibri"/>
        <color rgb="FF000000"/>
      </rPr>
      <t xml:space="preserve"> teddy henger, festék</t>
    </r>
  </si>
  <si>
    <t>SA24/H025575</t>
  </si>
  <si>
    <r>
      <rPr>
        <rFont val="Calibri"/>
        <color rgb="FF1155CC"/>
        <u/>
      </rPr>
      <t>Akció-2628</t>
    </r>
    <r>
      <rPr>
        <rFont val="Calibri"/>
        <color rgb="FF000000"/>
      </rPr>
      <t xml:space="preserve"> távirányítós patkány</t>
    </r>
  </si>
  <si>
    <t>BivinMarket.hu Kft.</t>
  </si>
  <si>
    <t>COACH-2024-5</t>
  </si>
  <si>
    <t>Hegyvidék brosúra 30e db</t>
  </si>
  <si>
    <t>A25500150/0689/00035</t>
  </si>
  <si>
    <r>
      <rPr>
        <rFont val="Calibri"/>
        <color rgb="FF1155CC"/>
        <u/>
      </rPr>
      <t>Akció-2476</t>
    </r>
    <r>
      <rPr>
        <rFont val="Calibri"/>
        <color rgb="FF000000"/>
      </rPr>
      <t xml:space="preserve"> festék, ecset</t>
    </r>
  </si>
  <si>
    <t>COACH-2024-1</t>
  </si>
  <si>
    <t>Hegyvidék brosúra 20e db</t>
  </si>
  <si>
    <t>A/A28700066/0636/00012</t>
  </si>
  <si>
    <t>A/A30500264/0059/00007</t>
  </si>
  <si>
    <t>20240017</t>
  </si>
  <si>
    <t>szoftver üzemeltetés</t>
  </si>
  <si>
    <t>Stateless s.r.o.</t>
  </si>
  <si>
    <t>6/14/2024</t>
  </si>
  <si>
    <t xml:space="preserve">A jelölt kampányát 500.000 forint feletti összeggel támogatta: </t>
  </si>
  <si>
    <t>Polgár András László</t>
  </si>
  <si>
    <t>Bojár Gábor Zoltán</t>
  </si>
  <si>
    <t>Budapest XIV. ker.</t>
  </si>
  <si>
    <t>Győrffy Péter</t>
  </si>
  <si>
    <t>E-PIKK-2024-94</t>
  </si>
  <si>
    <r>
      <rPr>
        <rFont val="Calibri"/>
        <color rgb="FF1155CC"/>
        <u/>
      </rPr>
      <t>Akció-2695</t>
    </r>
    <r>
      <rPr>
        <rFont val="Calibri"/>
        <color rgb="FF000000"/>
      </rPr>
      <t xml:space="preserve"> műanyag tábla</t>
    </r>
  </si>
  <si>
    <t>"PIKK DÁMA" Kft.</t>
  </si>
  <si>
    <t>Bp 19</t>
  </si>
  <si>
    <t>Ferancz Norbert</t>
  </si>
  <si>
    <t>Budapest XXI. ker.</t>
  </si>
  <si>
    <t>Kiss Kornél</t>
  </si>
  <si>
    <t>AI08/0089640</t>
  </si>
  <si>
    <r>
      <rPr>
        <rFont val="Calibri"/>
        <color rgb="FF1155CC"/>
        <u/>
      </rPr>
      <t>Akció-2443</t>
    </r>
    <r>
      <rPr>
        <rFont val="Calibri"/>
        <color rgb="FF000000"/>
      </rPr>
      <t xml:space="preserve"> élelmiszer</t>
    </r>
  </si>
  <si>
    <t>A06600540/1076/00022</t>
  </si>
  <si>
    <t xml:space="preserve">KÁBELKÖTEGELŐ </t>
  </si>
  <si>
    <t>FOTO-2024-86</t>
  </si>
  <si>
    <t>Nyomtatás A4</t>
  </si>
  <si>
    <t>Kiss and Rea Kft</t>
  </si>
  <si>
    <t>Budapest XXII. ker.</t>
  </si>
  <si>
    <t>Kazinczy Krisztina</t>
  </si>
  <si>
    <t>CNY-2024-1283</t>
  </si>
  <si>
    <t>szórólap 4650 DB</t>
  </si>
  <si>
    <t>Print Pro Group Nyomdaipari Kft.</t>
  </si>
  <si>
    <t>V81104-00686</t>
  </si>
  <si>
    <t>névjegyzék vásárlás</t>
  </si>
  <si>
    <t>Vp / 2024-000504</t>
  </si>
  <si>
    <t>A/3 színes nyomtatás kartonra egyedi árral</t>
  </si>
  <si>
    <t>REALISE 2014 Kft.</t>
  </si>
  <si>
    <t>Veszprém, Ajka</t>
  </si>
  <si>
    <t>Sándor Balázs</t>
  </si>
  <si>
    <t>A05703085/0961/00003</t>
  </si>
  <si>
    <r>
      <rPr>
        <rFont val="Calibri"/>
        <color rgb="FF1155CC"/>
        <u/>
      </rPr>
      <t>Akció-2575</t>
    </r>
    <r>
      <rPr>
        <rFont val="Calibri"/>
      </rPr>
      <t xml:space="preserve"> kábelkötegelő</t>
    </r>
  </si>
  <si>
    <t>A05703084/0917/00004</t>
  </si>
  <si>
    <r>
      <rPr>
        <rFont val="Calibri"/>
        <color rgb="FF1155CC"/>
        <u/>
      </rPr>
      <t>Akció-2575</t>
    </r>
    <r>
      <rPr>
        <rFont val="Calibri"/>
        <color rgb="FF000000"/>
      </rPr>
      <t xml:space="preserve"> sör</t>
    </r>
  </si>
  <si>
    <t>2-050-03777</t>
  </si>
  <si>
    <t>Földi zászlótalp 3 ágú FEMZT003</t>
  </si>
  <si>
    <t>ROVIPRINT Kft.</t>
  </si>
  <si>
    <t>Veszprém, Badacsony?</t>
  </si>
  <si>
    <t>Pákay Ákos</t>
  </si>
  <si>
    <t>A27900714/0021/00001</t>
  </si>
  <si>
    <t>tisztószer</t>
  </si>
  <si>
    <t>Akció-2674</t>
  </si>
  <si>
    <t>A01903532/0172/00001</t>
  </si>
  <si>
    <t>édességek</t>
  </si>
  <si>
    <t>NAPCSILLAG KERESKEDELMI ÉS SZOLGÁLTATÓ KORLÁTOLT FELELŐSSÉGŰ TÁRSASÁG</t>
  </si>
  <si>
    <t>MI-2024-18</t>
  </si>
  <si>
    <t>előadóművészet 900101</t>
  </si>
  <si>
    <t>Molnár Ildikó, 58098369</t>
  </si>
  <si>
    <t>A17300439/1091/00002</t>
  </si>
  <si>
    <t>szalvéta</t>
  </si>
  <si>
    <t>Pepco Hungary Korlátolt Felelősségű Társaság</t>
  </si>
  <si>
    <t>A09301533/0513/00001</t>
  </si>
  <si>
    <t>tálalókellékek</t>
  </si>
  <si>
    <t>SZA06310/2024</t>
  </si>
  <si>
    <t>Fehér királybúzaliszt + szállítás</t>
  </si>
  <si>
    <t>GARAT Kft.</t>
  </si>
  <si>
    <t>A17300440/1415/00003, A17300440/1410/00002</t>
  </si>
  <si>
    <t>szappanbubork, partykellék</t>
  </si>
  <si>
    <t>B2024/00740</t>
  </si>
  <si>
    <t>530PR kötegelő fehér</t>
  </si>
  <si>
    <t>GY-VILL Kft.</t>
  </si>
  <si>
    <t>BLK-2024-1562</t>
  </si>
  <si>
    <t>szemeteszsák</t>
  </si>
  <si>
    <t>Balikó és Társa Kft.</t>
  </si>
  <si>
    <t>Bács-Kiskun, Baja</t>
  </si>
  <si>
    <t>Sas Máté</t>
  </si>
  <si>
    <t>Berkenye</t>
  </si>
  <si>
    <t>Székely András</t>
  </si>
  <si>
    <t>Fejér, Bicske</t>
  </si>
  <si>
    <t>Paszicsnyek János</t>
  </si>
  <si>
    <t>Pest, Budakeszi</t>
  </si>
  <si>
    <t>Jakab András</t>
  </si>
  <si>
    <t>Pest, Dabas</t>
  </si>
  <si>
    <t>Králl Zoltán</t>
  </si>
  <si>
    <t>BP-2024-1253</t>
  </si>
  <si>
    <t>kötegelő</t>
  </si>
  <si>
    <t>Bódi Pálné E.V., 4706863</t>
  </si>
  <si>
    <t>Hajdú-Bihar, Debrecen</t>
  </si>
  <si>
    <t>Radeczki Csongor</t>
  </si>
  <si>
    <t>NF-24-001876</t>
  </si>
  <si>
    <t>Napfény-Festék Kft</t>
  </si>
  <si>
    <t>NF-24-001608</t>
  </si>
  <si>
    <t>Pest, Érd</t>
  </si>
  <si>
    <t>Való Viktor</t>
  </si>
  <si>
    <t>MIH7-SZ-1882437</t>
  </si>
  <si>
    <t xml:space="preserve">Kábelkötegelő  </t>
  </si>
  <si>
    <t>Mi-Haszna 2003 Kft</t>
  </si>
  <si>
    <t>Heves, Eger</t>
  </si>
  <si>
    <t>Domán Dániel</t>
  </si>
  <si>
    <t>CIN-2024-125</t>
  </si>
  <si>
    <t>Dekorációs munka Kartonplast tábla</t>
  </si>
  <si>
    <t>MÁSOLÓ 93 BETÉTI TÁRSASÁG</t>
  </si>
  <si>
    <t>8/29/2024</t>
  </si>
  <si>
    <t>2024/01428</t>
  </si>
  <si>
    <t>ERIK BT</t>
  </si>
  <si>
    <t>2024/01335</t>
  </si>
  <si>
    <t>krétafesték</t>
  </si>
  <si>
    <t>5/23/2024</t>
  </si>
  <si>
    <t>Győr</t>
  </si>
  <si>
    <t>Gonda Eszter</t>
  </si>
  <si>
    <t>Bács-Kiskun, Kecskemét</t>
  </si>
  <si>
    <t>Kordik Szabolcs</t>
  </si>
  <si>
    <t>20240957</t>
  </si>
  <si>
    <t xml:space="preserve">kábelkötegelő </t>
  </si>
  <si>
    <t>TOOL - KER Ker. és Szolgáltató Bt.</t>
  </si>
  <si>
    <t>INV000073263</t>
  </si>
  <si>
    <t>POLI-FLEX, mágnesfólia</t>
  </si>
  <si>
    <t>Nyomdaker Kft</t>
  </si>
  <si>
    <t>Zala, Zalaszent?</t>
  </si>
  <si>
    <t>Németh Emese</t>
  </si>
  <si>
    <t>HBTKM00526/24</t>
  </si>
  <si>
    <t>Amerikai zsindely hódfarkú</t>
  </si>
  <si>
    <t>HEKKA Kereskedelmi és Építőipari BT.</t>
  </si>
  <si>
    <t>A06001307/1148/00004</t>
  </si>
  <si>
    <t>Borsod-Abaúj-Zemplén, Miskolc</t>
  </si>
  <si>
    <t>Kiss Gábor</t>
  </si>
  <si>
    <t>KVBH24-00298</t>
  </si>
  <si>
    <t>Műszaki felügyelet</t>
  </si>
  <si>
    <t>MIKOM Nonprofit Kft.</t>
  </si>
  <si>
    <t>Akció-2529</t>
  </si>
  <si>
    <t>SZ20241602601</t>
  </si>
  <si>
    <t xml:space="preserve">COBRA 9271 fekete kötegelő </t>
  </si>
  <si>
    <t>Mixvill Kereskedelmi és Szolgáltató Kft.</t>
  </si>
  <si>
    <t>NL6SA2372666</t>
  </si>
  <si>
    <t>Oktatás</t>
  </si>
  <si>
    <t>BERKESZI DÁVID</t>
  </si>
  <si>
    <t>A29800209/0191/00001</t>
  </si>
  <si>
    <t>OCB rövid fehér</t>
  </si>
  <si>
    <t>FEHÉR PÉTERNÉ</t>
  </si>
  <si>
    <t>A/A30500214/0160/00020</t>
  </si>
  <si>
    <t>MSTRL-2024-37</t>
  </si>
  <si>
    <t>hangtechnika bérlés</t>
  </si>
  <si>
    <t>Mistral Müsoriroda D.J. Shop Bt.</t>
  </si>
  <si>
    <t>Borsod-Abaúj-Zemplén, Ózd</t>
  </si>
  <si>
    <t>Gyurgyák Tamás</t>
  </si>
  <si>
    <t>2024/00543/eFt</t>
  </si>
  <si>
    <t>Szórólap nyomtatás 3000db</t>
  </si>
  <si>
    <t>Nyomdai ötletek Kft.</t>
  </si>
  <si>
    <t>A/A30500386/0163/00006</t>
  </si>
  <si>
    <t>Akció-2488</t>
  </si>
  <si>
    <t>NL6SA2372665</t>
  </si>
  <si>
    <t>Baranya, Pécs</t>
  </si>
  <si>
    <t>Hankó Viktória</t>
  </si>
  <si>
    <t>202432039</t>
  </si>
  <si>
    <t>nyomtatás</t>
  </si>
  <si>
    <t>Soft-Tech sro</t>
  </si>
  <si>
    <t>8209-0000009636</t>
  </si>
  <si>
    <t>büféhez valók</t>
  </si>
  <si>
    <t>A06600537/0959/00015, A06600565/0917/00012</t>
  </si>
  <si>
    <t>LENCSEF.FÚRÓCSAVAR 4</t>
  </si>
  <si>
    <t>2024/01139</t>
  </si>
  <si>
    <t>festőkellék</t>
  </si>
  <si>
    <t>Gáspár Zoltán Géza e.v.</t>
  </si>
  <si>
    <t>A27400097/0069/00041</t>
  </si>
  <si>
    <t>*ÁLLÓ VENTILÁTOR 43CM, 84145100</t>
  </si>
  <si>
    <t>FPC-2024-624</t>
  </si>
  <si>
    <t>FÉNYM/NYOMT (SZ) A4 1 OLDALAS</t>
  </si>
  <si>
    <t>FOTOPLUS KFT</t>
  </si>
  <si>
    <t>A05702823/0951/00003</t>
  </si>
  <si>
    <t>KÁBELKÖT</t>
  </si>
  <si>
    <t>4730001246</t>
  </si>
  <si>
    <t>S?TRAS</t>
  </si>
  <si>
    <t>P?csi Vagyonhasznos?t? Zrt. PVH09</t>
  </si>
  <si>
    <t>A06600564/0477/00005, A06600564/0498/00017</t>
  </si>
  <si>
    <t>KÁBELKÖTEGELŐ 350X4,</t>
  </si>
  <si>
    <t>GR-2024-32</t>
  </si>
  <si>
    <t>szállítás</t>
  </si>
  <si>
    <t>Gáspár Rolandné ev.</t>
  </si>
  <si>
    <t>Szabolcs-Szatmár-Bereg, Nyíregyháza</t>
  </si>
  <si>
    <t>dr. Nagy Virág</t>
  </si>
  <si>
    <t>WSCEA7889282</t>
  </si>
  <si>
    <t>Lilahagyma</t>
  </si>
  <si>
    <t>NAGYIDAI SÁNDOR</t>
  </si>
  <si>
    <t>Akció-2716</t>
  </si>
  <si>
    <t>NL6EA0656333</t>
  </si>
  <si>
    <t>Füstölt mangalica termékek</t>
  </si>
  <si>
    <t>KOCSIS ISTVÁN</t>
  </si>
  <si>
    <t>A03203901/0767/00002</t>
  </si>
  <si>
    <t>COOP KENYÉR 1KG, 1905903000</t>
  </si>
  <si>
    <t>SZABOLCS-COOP ZRT</t>
  </si>
  <si>
    <t>IP-2024-8</t>
  </si>
  <si>
    <t>Asztalos termék fából</t>
  </si>
  <si>
    <t>Ivan Petra Kinga, 57233897</t>
  </si>
  <si>
    <t>Akció-2691</t>
  </si>
  <si>
    <t>A05201324/0396/00001</t>
  </si>
  <si>
    <t xml:space="preserve">papírtányér </t>
  </si>
  <si>
    <t>ALDI Mo ÉLELMISZER Bt.</t>
  </si>
  <si>
    <t>KZ-2024-18</t>
  </si>
  <si>
    <t>Kohán Zsolt E.V., 4374852</t>
  </si>
  <si>
    <t>BS-001961/24</t>
  </si>
  <si>
    <t>NYÍR-PETROL KFT</t>
  </si>
  <si>
    <t>TV-122220/24, TV-122280/24</t>
  </si>
  <si>
    <t>Kötélszorító bilincs, drótkötél</t>
  </si>
  <si>
    <t>TRANS-VIDIA KFT</t>
  </si>
  <si>
    <t>BK-011941/24</t>
  </si>
  <si>
    <t>Pumpa</t>
  </si>
  <si>
    <t>B &amp; Keró  Kft.</t>
  </si>
  <si>
    <t>E-ZAZA-2024-27</t>
  </si>
  <si>
    <t>A/5 szórólap 500 db</t>
  </si>
  <si>
    <t>ZAZAPRINT Kft.</t>
  </si>
  <si>
    <t>Szabolcs-Szatmár-Bereg, Nyírbátor</t>
  </si>
  <si>
    <t>Simon József</t>
  </si>
  <si>
    <t>2024/00412</t>
  </si>
  <si>
    <t>_Nyomdai szolgáltatás 1000db</t>
  </si>
  <si>
    <t>Raster Stúdió Kft.</t>
  </si>
  <si>
    <t>24-10/02650</t>
  </si>
  <si>
    <t>átm.0,5mm kötöző huzal hg. 2kg./dob</t>
  </si>
  <si>
    <t>M&amp;W-CSAVARBOLT Kft.</t>
  </si>
  <si>
    <t>NL6SA3952497</t>
  </si>
  <si>
    <t>választási plakát nyomtatás 120 db</t>
  </si>
  <si>
    <t>JÓNÁS TIBOR LÁSZLÓ</t>
  </si>
  <si>
    <t>E-ZAZA-2024-26</t>
  </si>
  <si>
    <t>A/5 szórólap 3000 db</t>
  </si>
  <si>
    <t>GYMS, Sopron</t>
  </si>
  <si>
    <t>Holpár Csaba</t>
  </si>
  <si>
    <t>2000029609, 2000029614</t>
  </si>
  <si>
    <t>V.VEZETEKKOT 4.8*360 FEH</t>
  </si>
  <si>
    <t>KISS BVM KFT</t>
  </si>
  <si>
    <t>SZ-202434-001390</t>
  </si>
  <si>
    <t>COBRA 9291 fekete kötegelő 360x4,8 100db/csomag</t>
  </si>
  <si>
    <t>A21400127/1388/00034</t>
  </si>
  <si>
    <t>FULL-SOPRON KERESKEDELMI ÉS SZOLGÁLTATÓ KORLÁTOLT FELELŐSSÉGŰ TÁRSASÁG</t>
  </si>
  <si>
    <t>A/A30500254/0104/00005</t>
  </si>
  <si>
    <t>A/A30500254/0104/00007</t>
  </si>
  <si>
    <t>A/A30500254/0104/00024</t>
  </si>
  <si>
    <t>A/A28700041/0762/00002</t>
  </si>
  <si>
    <t>Komárom-Esztergom, Szárliget</t>
  </si>
  <si>
    <t>Sipos Tamás</t>
  </si>
  <si>
    <t>DSTCK-2024-246</t>
  </si>
  <si>
    <t>Napelemes LED kültéri lámpa- 90W-180W-320W - 320W</t>
  </si>
  <si>
    <t>D-Stock Trade Kft.</t>
  </si>
  <si>
    <t>SZ00922/2024</t>
  </si>
  <si>
    <t>Mókusetetők</t>
  </si>
  <si>
    <t>Magyar Madártani és Természetvédelmi Egyesület</t>
  </si>
  <si>
    <t>Tóth-Benedek Csanád</t>
  </si>
  <si>
    <t>HRVTH-2024-20</t>
  </si>
  <si>
    <t>terembérlet</t>
  </si>
  <si>
    <t>HORVÁTH KERT Kft.</t>
  </si>
  <si>
    <t>2024-0/0(15)0007/012054</t>
  </si>
  <si>
    <t>alapanyagok, fűszerek</t>
  </si>
  <si>
    <t>METRO Kereskedelmi Kft.</t>
  </si>
  <si>
    <t xml:space="preserve">Akció-2753 </t>
  </si>
  <si>
    <t>LIN-2024-2</t>
  </si>
  <si>
    <t>grafikai tervezés</t>
  </si>
  <si>
    <t>Horváthné Cserfalvi Ibolya</t>
  </si>
  <si>
    <t>2024-0/0(15)0042/002997</t>
  </si>
  <si>
    <t>élelmiszer, kutyatáp</t>
  </si>
  <si>
    <t xml:space="preserve">Akció-2484 </t>
  </si>
  <si>
    <t>Fejér, Székesfehérvár</t>
  </si>
  <si>
    <t>Fenekes Roland</t>
  </si>
  <si>
    <t>MAUT-2024-512</t>
  </si>
  <si>
    <t>sörpad bérlés</t>
  </si>
  <si>
    <t>MAUT Kft.</t>
  </si>
  <si>
    <t xml:space="preserve">Akció-2695 </t>
  </si>
  <si>
    <t>8204-0000010547</t>
  </si>
  <si>
    <t>kenyér, papír tányérok</t>
  </si>
  <si>
    <t>A05703825/0876/00008</t>
  </si>
  <si>
    <t>OQ0EA 3114645</t>
  </si>
  <si>
    <t>kolbász</t>
  </si>
  <si>
    <t>Szakács Richárd Zoltán</t>
  </si>
  <si>
    <t>2024-144</t>
  </si>
  <si>
    <t>Agushaj Kft.</t>
  </si>
  <si>
    <t>A27900513/0369/00002</t>
  </si>
  <si>
    <t>TFCE240001</t>
  </si>
  <si>
    <t>szórólap</t>
  </si>
  <si>
    <t>Piktor Romania srl</t>
  </si>
  <si>
    <t>Akció-2694</t>
  </si>
  <si>
    <t>8204-0000010383</t>
  </si>
  <si>
    <t>ecset, festék</t>
  </si>
  <si>
    <t>Veszprém, Veszprém</t>
  </si>
  <si>
    <t>Szücs Zoltán</t>
  </si>
  <si>
    <t>IR2024/00238</t>
  </si>
  <si>
    <t>Onyxprint Kft.</t>
  </si>
  <si>
    <t>Akció-2649</t>
  </si>
  <si>
    <t>A06600401/2004/00010</t>
  </si>
  <si>
    <t>lakkspray, kábelkötegelő</t>
  </si>
  <si>
    <t>A06200155/2439/00003</t>
  </si>
  <si>
    <t>nyomtatópapír</t>
  </si>
  <si>
    <t>8216-0000014439</t>
  </si>
  <si>
    <t>kenyér, sajt</t>
  </si>
  <si>
    <t xml:space="preserve">Akció-2682 </t>
  </si>
  <si>
    <t>Veszprém, Zirc</t>
  </si>
  <si>
    <t>Trexler Máté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</si>
</sst>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[$ Ft]"/>
    <numFmt numFmtId="165" formatCode="#,##0\ [$Ft-40E]"/>
    <numFmt numFmtId="166" formatCode="d/m/yyyy"/>
  </numFmts>
  <fonts count="1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b/>
      <color theme="1"/>
      <name val="Calibri"/>
    </font>
    <font>
      <sz val="11.0"/>
      <color theme="1"/>
      <name val="Calibri"/>
    </font>
    <font>
      <color theme="1"/>
      <name val="Calibri"/>
    </font>
    <font>
      <u/>
      <color rgb="FF0000FF"/>
      <name val="Calibri"/>
    </font>
    <font>
      <b/>
      <color rgb="FF000000"/>
      <name val="Calibri"/>
    </font>
    <font>
      <color rgb="FFFF0000"/>
      <name val="Arial"/>
      <scheme val="minor"/>
    </font>
    <font>
      <b/>
      <sz val="11.0"/>
      <color theme="1"/>
      <name val="Calibri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</fills>
  <borders count="22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164" xfId="0" applyBorder="1" applyFont="1" applyNumberFormat="1"/>
    <xf borderId="0" fillId="0" fontId="1" numFmtId="164" xfId="0" applyFont="1" applyNumberFormat="1"/>
    <xf borderId="0" fillId="0" fontId="1" numFmtId="0" xfId="0" applyAlignment="1" applyFont="1">
      <alignment readingOrder="0"/>
    </xf>
    <xf borderId="3" fillId="2" fontId="2" numFmtId="0" xfId="0" applyAlignment="1" applyBorder="1" applyFill="1" applyFont="1">
      <alignment readingOrder="0"/>
    </xf>
    <xf borderId="4" fillId="2" fontId="2" numFmtId="164" xfId="0" applyBorder="1" applyFont="1" applyNumberFormat="1"/>
    <xf borderId="5" fillId="2" fontId="2" numFmtId="10" xfId="0" applyBorder="1" applyFont="1" applyNumberFormat="1"/>
    <xf borderId="6" fillId="2" fontId="2" numFmtId="0" xfId="0" applyAlignment="1" applyBorder="1" applyFont="1">
      <alignment readingOrder="0"/>
    </xf>
    <xf borderId="7" fillId="2" fontId="2" numFmtId="0" xfId="0" applyAlignment="1" applyBorder="1" applyFont="1">
      <alignment readingOrder="0"/>
    </xf>
    <xf borderId="8" fillId="2" fontId="2" numFmtId="164" xfId="0" applyBorder="1" applyFont="1" applyNumberFormat="1"/>
    <xf borderId="9" fillId="2" fontId="2" numFmtId="10" xfId="0" applyBorder="1" applyFont="1" applyNumberFormat="1"/>
    <xf borderId="10" fillId="2" fontId="2" numFmtId="0" xfId="0" applyAlignment="1" applyBorder="1" applyFont="1">
      <alignment readingOrder="0"/>
    </xf>
    <xf borderId="11" fillId="2" fontId="1" numFmtId="0" xfId="0" applyAlignment="1" applyBorder="1" applyFont="1">
      <alignment readingOrder="0"/>
    </xf>
    <xf borderId="12" fillId="2" fontId="1" numFmtId="164" xfId="0" applyBorder="1" applyFont="1" applyNumberFormat="1"/>
    <xf borderId="13" fillId="2" fontId="1" numFmtId="10" xfId="0" applyBorder="1" applyFont="1" applyNumberFormat="1"/>
    <xf borderId="14" fillId="2" fontId="2" numFmtId="0" xfId="0" applyAlignment="1" applyBorder="1" applyFont="1">
      <alignment readingOrder="0"/>
    </xf>
    <xf borderId="0" fillId="3" fontId="1" numFmtId="0" xfId="0" applyAlignment="1" applyFill="1" applyFont="1">
      <alignment readingOrder="0"/>
    </xf>
    <xf borderId="0" fillId="3" fontId="1" numFmtId="164" xfId="0" applyFont="1" applyNumberFormat="1"/>
    <xf borderId="0" fillId="3" fontId="1" numFmtId="10" xfId="0" applyFont="1" applyNumberFormat="1"/>
    <xf borderId="0" fillId="3" fontId="2" numFmtId="0" xfId="0" applyAlignment="1" applyFont="1">
      <alignment readingOrder="0"/>
    </xf>
    <xf borderId="3" fillId="4" fontId="2" numFmtId="0" xfId="0" applyAlignment="1" applyBorder="1" applyFill="1" applyFont="1">
      <alignment readingOrder="0"/>
    </xf>
    <xf borderId="4" fillId="4" fontId="2" numFmtId="164" xfId="0" applyBorder="1" applyFont="1" applyNumberFormat="1"/>
    <xf borderId="5" fillId="4" fontId="2" numFmtId="10" xfId="0" applyAlignment="1" applyBorder="1" applyFont="1" applyNumberFormat="1">
      <alignment readingOrder="0"/>
    </xf>
    <xf borderId="6" fillId="4" fontId="2" numFmtId="0" xfId="0" applyAlignment="1" applyBorder="1" applyFont="1">
      <alignment readingOrder="0"/>
    </xf>
    <xf borderId="7" fillId="4" fontId="2" numFmtId="0" xfId="0" applyAlignment="1" applyBorder="1" applyFont="1">
      <alignment readingOrder="0"/>
    </xf>
    <xf borderId="8" fillId="4" fontId="2" numFmtId="164" xfId="0" applyBorder="1" applyFont="1" applyNumberFormat="1"/>
    <xf borderId="9" fillId="4" fontId="2" numFmtId="10" xfId="0" applyBorder="1" applyFont="1" applyNumberFormat="1"/>
    <xf borderId="10" fillId="4" fontId="2" numFmtId="0" xfId="0" applyAlignment="1" applyBorder="1" applyFont="1">
      <alignment readingOrder="0"/>
    </xf>
    <xf borderId="11" fillId="4" fontId="1" numFmtId="0" xfId="0" applyAlignment="1" applyBorder="1" applyFont="1">
      <alignment readingOrder="0"/>
    </xf>
    <xf borderId="12" fillId="4" fontId="1" numFmtId="164" xfId="0" applyBorder="1" applyFont="1" applyNumberFormat="1"/>
    <xf borderId="13" fillId="4" fontId="1" numFmtId="10" xfId="0" applyBorder="1" applyFont="1" applyNumberFormat="1"/>
    <xf borderId="14" fillId="4" fontId="2" numFmtId="0" xfId="0" applyAlignment="1" applyBorder="1" applyFont="1">
      <alignment readingOrder="0"/>
    </xf>
    <xf borderId="15" fillId="0" fontId="2" numFmtId="0" xfId="0" applyAlignment="1" applyBorder="1" applyFont="1">
      <alignment readingOrder="0"/>
    </xf>
    <xf borderId="16" fillId="0" fontId="3" numFmtId="0" xfId="0" applyBorder="1" applyFont="1"/>
    <xf borderId="17" fillId="0" fontId="3" numFmtId="0" xfId="0" applyBorder="1" applyFont="1"/>
    <xf borderId="6" fillId="0" fontId="2" numFmtId="164" xfId="0" applyBorder="1" applyFont="1" applyNumberFormat="1"/>
    <xf borderId="18" fillId="0" fontId="2" numFmtId="0" xfId="0" applyAlignment="1" applyBorder="1" applyFont="1">
      <alignment readingOrder="0"/>
    </xf>
    <xf borderId="19" fillId="0" fontId="3" numFmtId="0" xfId="0" applyBorder="1" applyFont="1"/>
    <xf borderId="20" fillId="0" fontId="3" numFmtId="0" xfId="0" applyBorder="1" applyFont="1"/>
    <xf borderId="14" fillId="0" fontId="2" numFmtId="164" xfId="0" applyBorder="1" applyFont="1" applyNumberFormat="1"/>
    <xf borderId="21" fillId="0" fontId="2" numFmtId="0" xfId="0" applyBorder="1" applyFont="1"/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horizontal="right" readingOrder="0" vertical="bottom"/>
    </xf>
    <xf borderId="0" fillId="0" fontId="6" numFmtId="0" xfId="0" applyAlignment="1" applyFont="1">
      <alignment readingOrder="0" vertical="bottom"/>
    </xf>
    <xf borderId="8" fillId="0" fontId="6" numFmtId="0" xfId="0" applyAlignment="1" applyBorder="1" applyFont="1">
      <alignment readingOrder="0" vertical="bottom"/>
    </xf>
    <xf borderId="8" fillId="0" fontId="6" numFmtId="165" xfId="0" applyAlignment="1" applyBorder="1" applyFont="1" applyNumberFormat="1">
      <alignment horizontal="right" readingOrder="0" vertical="bottom"/>
    </xf>
    <xf borderId="8" fillId="0" fontId="6" numFmtId="0" xfId="0" applyAlignment="1" applyBorder="1" applyFont="1">
      <alignment horizontal="right" readingOrder="0" vertical="bottom"/>
    </xf>
    <xf borderId="8" fillId="0" fontId="6" numFmtId="164" xfId="0" applyAlignment="1" applyBorder="1" applyFont="1" applyNumberFormat="1">
      <alignment horizontal="right" readingOrder="0" vertical="bottom"/>
    </xf>
    <xf borderId="8" fillId="0" fontId="4" numFmtId="0" xfId="0" applyAlignment="1" applyBorder="1" applyFont="1">
      <alignment readingOrder="0" vertical="bottom"/>
    </xf>
    <xf borderId="8" fillId="0" fontId="5" numFmtId="0" xfId="0" applyAlignment="1" applyBorder="1" applyFont="1">
      <alignment vertical="bottom"/>
    </xf>
    <xf borderId="8" fillId="0" fontId="4" numFmtId="164" xfId="0" applyAlignment="1" applyBorder="1" applyFont="1" applyNumberFormat="1">
      <alignment horizontal="right" readingOrder="0" vertical="bottom"/>
    </xf>
    <xf borderId="8" fillId="0" fontId="5" numFmtId="0" xfId="0" applyAlignment="1" applyBorder="1" applyFont="1">
      <alignment readingOrder="0" vertical="bottom"/>
    </xf>
    <xf borderId="8" fillId="0" fontId="5" numFmtId="166" xfId="0" applyAlignment="1" applyBorder="1" applyFont="1" applyNumberFormat="1">
      <alignment readingOrder="0" vertical="bottom"/>
    </xf>
    <xf borderId="8" fillId="0" fontId="6" numFmtId="3" xfId="0" applyAlignment="1" applyBorder="1" applyFont="1" applyNumberFormat="1">
      <alignment horizontal="right" readingOrder="0" vertical="bottom"/>
    </xf>
    <xf borderId="0" fillId="0" fontId="4" numFmtId="16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8" fillId="0" fontId="6" numFmtId="0" xfId="0" applyAlignment="1" applyBorder="1" applyFont="1">
      <alignment vertical="bottom"/>
    </xf>
    <xf borderId="8" fillId="0" fontId="6" numFmtId="165" xfId="0" applyAlignment="1" applyBorder="1" applyFont="1" applyNumberFormat="1">
      <alignment horizontal="right" vertical="bottom"/>
    </xf>
    <xf borderId="8" fillId="0" fontId="6" numFmtId="0" xfId="0" applyAlignment="1" applyBorder="1" applyFont="1">
      <alignment horizontal="right" vertical="bottom"/>
    </xf>
    <xf borderId="8" fillId="0" fontId="6" numFmtId="164" xfId="0" applyAlignment="1" applyBorder="1" applyFont="1" applyNumberFormat="1">
      <alignment horizontal="right" vertical="bottom"/>
    </xf>
    <xf borderId="8" fillId="0" fontId="4" numFmtId="0" xfId="0" applyAlignment="1" applyBorder="1" applyFont="1">
      <alignment vertical="bottom"/>
    </xf>
    <xf borderId="8" fillId="0" fontId="4" numFmtId="164" xfId="0" applyAlignment="1" applyBorder="1" applyFont="1" applyNumberFormat="1">
      <alignment horizontal="right" vertical="bottom"/>
    </xf>
    <xf borderId="8" fillId="0" fontId="6" numFmtId="14" xfId="0" applyAlignment="1" applyBorder="1" applyFont="1" applyNumberFormat="1">
      <alignment horizontal="right" vertical="bottom"/>
    </xf>
    <xf borderId="8" fillId="0" fontId="7" numFmtId="0" xfId="0" applyAlignment="1" applyBorder="1" applyFont="1">
      <alignment readingOrder="0" vertical="bottom"/>
    </xf>
    <xf borderId="8" fillId="0" fontId="6" numFmtId="0" xfId="0" applyAlignment="1" applyBorder="1" applyFont="1">
      <alignment horizontal="center" readingOrder="0" vertical="bottom"/>
    </xf>
    <xf borderId="8" fillId="0" fontId="5" numFmtId="14" xfId="0" applyAlignment="1" applyBorder="1" applyFont="1" applyNumberFormat="1">
      <alignment vertical="bottom"/>
    </xf>
    <xf borderId="8" fillId="0" fontId="5" numFmtId="164" xfId="0" applyAlignment="1" applyBorder="1" applyFont="1" applyNumberFormat="1">
      <alignment vertical="bottom"/>
    </xf>
    <xf borderId="0" fillId="0" fontId="8" numFmtId="164" xfId="0" applyAlignment="1" applyFont="1" applyNumberFormat="1">
      <alignment horizontal="right" vertical="bottom"/>
    </xf>
    <xf borderId="0" fillId="0" fontId="9" numFmtId="0" xfId="0" applyFont="1"/>
    <xf borderId="0" fillId="0" fontId="9" numFmtId="0" xfId="0" applyAlignment="1" applyFont="1">
      <alignment readingOrder="0"/>
    </xf>
    <xf borderId="8" fillId="0" fontId="5" numFmtId="3" xfId="0" applyAlignment="1" applyBorder="1" applyFont="1" applyNumberFormat="1">
      <alignment vertical="bottom"/>
    </xf>
    <xf borderId="0" fillId="0" fontId="10" numFmtId="0" xfId="0" applyAlignment="1" applyFont="1">
      <alignment vertical="bottom"/>
    </xf>
    <xf borderId="0" fillId="0" fontId="5" numFmtId="3" xfId="0" applyAlignment="1" applyFont="1" applyNumberFormat="1">
      <alignment vertical="bottom"/>
    </xf>
    <xf borderId="8" fillId="0" fontId="6" numFmtId="3" xfId="0" applyAlignment="1" applyBorder="1" applyFont="1" applyNumberFormat="1">
      <alignment horizontal="right" vertical="bottom"/>
    </xf>
    <xf borderId="8" fillId="5" fontId="6" numFmtId="0" xfId="0" applyAlignment="1" applyBorder="1" applyFill="1" applyFont="1">
      <alignment readingOrder="0" vertical="bottom"/>
    </xf>
    <xf borderId="8" fillId="0" fontId="2" numFmtId="0" xfId="0" applyBorder="1" applyFont="1"/>
    <xf borderId="0" fillId="0" fontId="2" numFmtId="165" xfId="0" applyFont="1" applyNumberFormat="1"/>
    <xf borderId="0" fillId="0" fontId="2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8" fillId="0" fontId="6" numFmtId="0" xfId="0" applyAlignment="1" applyBorder="1" applyFont="1">
      <alignment horizontal="left" vertical="bottom"/>
    </xf>
    <xf borderId="8" fillId="0" fontId="5" numFmtId="165" xfId="0" applyAlignment="1" applyBorder="1" applyFont="1" applyNumberFormat="1">
      <alignment vertical="bottom"/>
    </xf>
    <xf borderId="8" fillId="0" fontId="6" numFmtId="0" xfId="0" applyAlignment="1" applyBorder="1" applyFont="1">
      <alignment readingOrder="0" vertical="bottom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'Összesítő'!$B$2:$B$3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'Összesítő'!$B$6:$B$7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628650</xdr:colOff>
      <xdr:row>12</xdr:row>
      <xdr:rowOff>76200</xdr:rowOff>
    </xdr:from>
    <xdr:ext cx="5715000" cy="3533775"/>
    <xdr:graphicFrame>
      <xdr:nvGraphicFramePr>
        <xdr:cNvPr id="1" name="Chart 1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4371975</xdr:colOff>
      <xdr:row>12</xdr:row>
      <xdr:rowOff>76200</xdr:rowOff>
    </xdr:from>
    <xdr:ext cx="5715000" cy="3533775"/>
    <xdr:graphicFrame>
      <xdr:nvGraphicFramePr>
        <xdr:cNvPr id="2" name="Chart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1447039706270399/" TargetMode="External"/><Relationship Id="rId2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734259472208425/" TargetMode="External"/><Relationship Id="rId2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439625678716182/" TargetMode="External"/><Relationship Id="rId2" Type="http://schemas.openxmlformats.org/officeDocument/2006/relationships/hyperlink" Target="https://www.facebook.com/events/439625678716182/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groups/342481880930102/permalink/960452492466368/" TargetMode="External"/><Relationship Id="rId2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940632070876596/" TargetMode="External"/><Relationship Id="rId2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photo/?fbid=860263019477378&amp;set=pcb.860263406144006" TargetMode="External"/><Relationship Id="rId2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photo/?fbid=860670542760340&amp;set=a.250396547121079" TargetMode="External"/><Relationship Id="rId2" Type="http://schemas.openxmlformats.org/officeDocument/2006/relationships/hyperlink" Target="https://www.facebook.com/photo/?fbid=860670542760340&amp;set=a.250396547121079" TargetMode="External"/><Relationship Id="rId3" Type="http://schemas.openxmlformats.org/officeDocument/2006/relationships/hyperlink" Target="https://www.facebook.com/photo/?fbid=860670542760340&amp;set=a.250396547121079" TargetMode="External"/><Relationship Id="rId4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kkpnyiregy.hu/kampany/" TargetMode="External"/><Relationship Id="rId2" Type="http://schemas.openxmlformats.org/officeDocument/2006/relationships/hyperlink" Target="https://drive.google.com/file/d/1rt-n0GNSX3W0efzENBLWkmoUMnX7U_uY/view?usp=sharing" TargetMode="External"/><Relationship Id="rId3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979496423619475/" TargetMode="External"/><Relationship Id="rId2" Type="http://schemas.openxmlformats.org/officeDocument/2006/relationships/hyperlink" Target="https://www.facebook.com/events/332928596433686/" TargetMode="External"/><Relationship Id="rId3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519074767116785/" TargetMode="External"/><Relationship Id="rId2" Type="http://schemas.openxmlformats.org/officeDocument/2006/relationships/hyperlink" Target="https://www.facebook.com/events/304562049338209/" TargetMode="External"/><Relationship Id="rId3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photo?fbid=755177716802479&amp;set=a.219813103672279" TargetMode="External"/><Relationship Id="rId2" Type="http://schemas.openxmlformats.org/officeDocument/2006/relationships/hyperlink" Target="https://fb.watch/xHw7PXjQ52/" TargetMode="External"/><Relationship Id="rId3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ketfarkukutya.mkkp.party/2024/01/30/ketnapos-melegetel-osztas-ujpesten/" TargetMode="External"/><Relationship Id="rId11" Type="http://schemas.openxmlformats.org/officeDocument/2006/relationships/hyperlink" Target="https://ketfarkukutya.mkkp.party/2024/01/30/ketnapos-melegetel-osztas-ujpesten/" TargetMode="External"/><Relationship Id="rId10" Type="http://schemas.openxmlformats.org/officeDocument/2006/relationships/hyperlink" Target="https://ketfarkukutya.mkkp.party/2024/01/30/ketnapos-melegetel-osztas-ujpesten/" TargetMode="External"/><Relationship Id="rId21" Type="http://schemas.openxmlformats.org/officeDocument/2006/relationships/drawing" Target="../drawings/drawing5.xml"/><Relationship Id="rId13" Type="http://schemas.openxmlformats.org/officeDocument/2006/relationships/hyperlink" Target="https://ketfarkukutya.mkkp.party/2024/01/30/ketnapos-melegetel-osztas-ujpesten/" TargetMode="External"/><Relationship Id="rId12" Type="http://schemas.openxmlformats.org/officeDocument/2006/relationships/hyperlink" Target="https://ketfarkukutya.mkkp.party/2024/01/30/ketnapos-melegetel-osztas-ujpesten/" TargetMode="External"/><Relationship Id="rId1" Type="http://schemas.openxmlformats.org/officeDocument/2006/relationships/hyperlink" Target="https://ketfarkukutya.mkkp.party/2024/06/05/program-ami-megvalositja-onmagat/" TargetMode="External"/><Relationship Id="rId2" Type="http://schemas.openxmlformats.org/officeDocument/2006/relationships/hyperlink" Target="https://ketfarkukutya.mkkp.party/2024/06/05/program-ami-megvalositja-onmagat/" TargetMode="External"/><Relationship Id="rId3" Type="http://schemas.openxmlformats.org/officeDocument/2006/relationships/hyperlink" Target="https://ketfarkukutya.mkkp.party/2024/06/05/program-ami-megvalositja-onmagat/" TargetMode="External"/><Relationship Id="rId4" Type="http://schemas.openxmlformats.org/officeDocument/2006/relationships/hyperlink" Target="https://ketfarkukutya.mkkp.party/2024/06/05/program-ami-megvalositja-onmagat/" TargetMode="External"/><Relationship Id="rId9" Type="http://schemas.openxmlformats.org/officeDocument/2006/relationships/hyperlink" Target="https://ketfarkukutya.mkkp.party/2024/06/05/program-ami-megvalositja-onmagat/" TargetMode="External"/><Relationship Id="rId15" Type="http://schemas.openxmlformats.org/officeDocument/2006/relationships/hyperlink" Target="https://ketfarkukutya.mkkp.party/2024/01/30/ketnapos-melegetel-osztas-ujpesten/" TargetMode="External"/><Relationship Id="rId14" Type="http://schemas.openxmlformats.org/officeDocument/2006/relationships/hyperlink" Target="https://ketfarkukutya.mkkp.party/2024/01/30/ketnapos-melegetel-osztas-ujpesten/" TargetMode="External"/><Relationship Id="rId17" Type="http://schemas.openxmlformats.org/officeDocument/2006/relationships/hyperlink" Target="https://ketfarkukutya.mkkp.party/2024/01/30/ketnapos-melegetel-osztas-ujpesten/" TargetMode="External"/><Relationship Id="rId16" Type="http://schemas.openxmlformats.org/officeDocument/2006/relationships/hyperlink" Target="https://ketfarkukutya.mkkp.party/2024/01/30/ketnapos-melegetel-osztas-ujpesten/" TargetMode="External"/><Relationship Id="rId5" Type="http://schemas.openxmlformats.org/officeDocument/2006/relationships/hyperlink" Target="https://ketfarkukutya.mkkp.party/2024/06/05/program-ami-megvalositja-onmagat/" TargetMode="External"/><Relationship Id="rId19" Type="http://schemas.openxmlformats.org/officeDocument/2006/relationships/hyperlink" Target="https://ketfarkukutya.mkkp.party/2024/01/30/ketnapos-melegetel-osztas-ujpesten/" TargetMode="External"/><Relationship Id="rId6" Type="http://schemas.openxmlformats.org/officeDocument/2006/relationships/hyperlink" Target="https://ketfarkukutya.mkkp.party/2024/06/05/program-ami-megvalositja-onmagat/" TargetMode="External"/><Relationship Id="rId18" Type="http://schemas.openxmlformats.org/officeDocument/2006/relationships/hyperlink" Target="https://ketfarkukutya.mkkp.party/2024/01/30/ketnapos-melegetel-osztas-ujpesten/" TargetMode="External"/><Relationship Id="rId7" Type="http://schemas.openxmlformats.org/officeDocument/2006/relationships/hyperlink" Target="https://ketfarkukutya.mkkp.party/2024/06/05/program-ami-megvalositja-onmagat/" TargetMode="External"/><Relationship Id="rId8" Type="http://schemas.openxmlformats.org/officeDocument/2006/relationships/hyperlink" Target="https://ketfarkukutya.mkkp.party/2024/06/05/program-ami-megvalositja-onmagat/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464444672921607/" TargetMode="External"/><Relationship Id="rId2" Type="http://schemas.openxmlformats.org/officeDocument/2006/relationships/hyperlink" Target="https://www.facebook.com/events/1666922574045339/" TargetMode="External"/><Relationship Id="rId3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events/995867108853238/" TargetMode="External"/><Relationship Id="rId2" Type="http://schemas.openxmlformats.org/officeDocument/2006/relationships/hyperlink" Target="https://www.facebook.com/profile/100064522070923/search/?q=pagony" TargetMode="External"/><Relationship Id="rId3" Type="http://schemas.openxmlformats.org/officeDocument/2006/relationships/hyperlink" Target="https://www.facebook.com/events/804329718424575/" TargetMode="External"/><Relationship Id="rId4" Type="http://schemas.openxmlformats.org/officeDocument/2006/relationships/hyperlink" Target="https://www.facebook.com/events/1138295217414674/" TargetMode="External"/><Relationship Id="rId5" Type="http://schemas.openxmlformats.org/officeDocument/2006/relationships/hyperlink" Target="https://www.facebook.com/photo/?fbid=741163541529477&amp;set=pcb.741167228195775" TargetMode="External"/><Relationship Id="rId6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3" width="12.25"/>
    <col customWidth="1" min="4" max="4" width="60.75"/>
  </cols>
  <sheetData>
    <row r="1">
      <c r="A1" s="1"/>
      <c r="B1" s="2"/>
      <c r="C1" s="3"/>
      <c r="D1" s="4"/>
    </row>
    <row r="2">
      <c r="A2" s="5" t="s">
        <v>0</v>
      </c>
      <c r="B2" s="6">
        <f>'Bp. I. ker Abonyi Gyöngyi'!E19+'Bp. II. ker Juhász Veronika'!E19+'Bp. III. ker Budai Sándor'!E19+'Bp. IV. ker Nagy Dávid'!E19+'Bp. VII. ker Firnigel Lóránt'!E19+'Bp. IX. ker Döme Zsuzsanna'!E19+'Bp. XI. ker Várady Zoltán'!E19+'Bp. XII. ker Kovács Gergő'!E19+'Bp. XIV. ker Győrffy Péter'!E19+'Bp. XIX. ker Ferancz Norbert'!E19+'Bp. XXI. ker Kiss Kornél'!E19+'Bp. XXII. ker Kazinczy Krisztin'!E19+'Ajka Sándor Balázs'!E19+'Badacsonytördemic Pákay Ákos'!E19+'Baja Sas Máté'!E19+'Berkenye Székely András'!E19+'Bicske Paszicsnyek János'!E19+'Budakeszi Jakab András'!E19+'Dabas Králl Zoltán'!E19+'Debrecen Radeczki Csongor'!E19+'Érd Való Viktor'!E19+'Eger Domán Dániel'!E19+'Győr Gonda Eszter'!E19+'Kecskemét Kordik Szabolcs'!E19+'Keszthely Németh Emese'!E19+'Miskolc Kiss Gábor'!E19+'Ózd Gyurgyák Tamás'!E19+'Pécs Hankó Viktória'!E19+'Nyíregyháza dr. Nagy Virág'!E19+'Nyírbátor Simon József'!E19+'Sopron Holpár Csaba'!E19+'Szárliget Sipos Tamás'!E19+'Szeged Tóth-Benedek Csanád'!E19+'Székesfehérvár Fenekes Roland'!E19+'Veszprém Szücs Zoltán'!E19+'Zirc Trexler Máté'!E19</f>
        <v>15254503</v>
      </c>
      <c r="C2" s="7">
        <f>B2/B4</f>
        <v>0.663840325</v>
      </c>
      <c r="D2" s="8" t="s">
        <v>1</v>
      </c>
    </row>
    <row r="3">
      <c r="A3" s="9" t="s">
        <v>2</v>
      </c>
      <c r="B3" s="10">
        <f>'Bp. I. ker Abonyi Gyöngyi'!E25+'Bp. II. ker Juhász Veronika'!E32+'Bp. III. ker Budai Sándor'!E24+'Bp. IV. ker Nagy Dávid'!E48+'Bp. IX. ker Döme Zsuzsanna'!E28+'Bp. XI. ker Várady Zoltán'!E28+'Bp. XII. ker Kovács Gergő'!E46+'Bp. XIV. ker Győrffy Péter'!E24+'Bp. XXI. ker Kiss Kornél'!E26+'Bp. XXII. ker Kazinczy Krisztin'!E26+'Ajka Sándor Balázs'!E26+'Badacsonytördemic Pákay Ákos'!E32+'Baja Sas Máté'!E19+'Dabas Králl Zoltán'!E24+'Debrecen Radeczki Csongor'!E25+'Érd Való Viktor'!E24+'Eger Domán Dániel'!E26+'Kecskemét Kordik Szabolcs'!E25+'Keszthely Németh Emese'!E25+'Miskolc Kiss Gábor'!E29+'Ózd Gyurgyák Tamás'!E26+'Pécs Hankó Viktória'!E33+'Nyíregyháza dr. Nagy Virág'!E33+'Nyírbátor Simon József'!E27+'Sopron Holpár Csaba'!E30+'Szárliget Sipos Tamás'!E25+'Szeged Tóth-Benedek Csanád'!E27+'Székesfehérvár Fenekes Roland'!E31+'Veszprém Szücs Zoltán'!E27+'Zirc Trexler Máté'!E27</f>
        <v>7724672</v>
      </c>
      <c r="C3" s="11">
        <f>B3/B4</f>
        <v>0.336159675</v>
      </c>
      <c r="D3" s="12" t="s">
        <v>3</v>
      </c>
    </row>
    <row r="4">
      <c r="A4" s="13" t="s">
        <v>4</v>
      </c>
      <c r="B4" s="14">
        <f>SUM(B2:B3)</f>
        <v>22979175</v>
      </c>
      <c r="C4" s="15">
        <f>B4/B4</f>
        <v>1</v>
      </c>
      <c r="D4" s="16" t="s">
        <v>5</v>
      </c>
    </row>
    <row r="5">
      <c r="A5" s="17"/>
      <c r="B5" s="18"/>
      <c r="C5" s="19"/>
      <c r="D5" s="20"/>
    </row>
    <row r="6">
      <c r="A6" s="21" t="s">
        <v>6</v>
      </c>
      <c r="B6" s="22">
        <f>'Bp. I. ker Abonyi Gyöngyi'!E4+'Bp. III. ker Budai Sándor'!E4+'Eger Domán Dániel'!E4+'Bp. IX. ker Döme Zsuzsanna'!E4+'Székesfehérvár Fenekes Roland'!E4+'Bp. XIX. ker Ferancz Norbert'!E4+'Bp. VII. ker Firnigel Lóránt'!E4+'Győr Gonda Eszter'!E4+'Bp. XIV. ker Győrffy Péter'!E4+'Ózd Gyurgyák Tamás'!E4+'Pécs Hankó Viktória'!E4+'Sopron Holpár Csaba'!E4+'Budakeszi Jakab András'!E4+'Bp. II. ker Juhász Veronika'!E4+'Bp. XXII. ker Kazinczy Krisztin'!E4+'Miskolc Kiss Gábor'!E4+'Bp. XXI. ker Kiss Kornél'!E4+'Kecskemét Kordik Szabolcs'!E4+'Bp. XII. ker Kovács Gergő'!E4+'Dabas Králl Zoltán'!E4+'Bp. IV. ker Nagy Dávid'!E4+'Nyíregyháza dr. Nagy Virág'!E4+'Keszthely Németh Emese'!E4+'Badacsonytördemic Pákay Ákos'!E4+'Bicske Paszicsnyek János'!E4+'Debrecen Radeczki Csongor'!E4+'Ajka Sándor Balázs'!E4+'Baja Sas Máté'!E4+'Nyírbátor Simon József'!E4+'Szárliget Sipos Tamás'!E4+'Veszprém Szücs Zoltán'!E4+'Berkenye Székely András'!E4+'Szeged Tóth-Benedek Csanád'!E4+'Zirc Trexler Máté'!E4+'Érd Való Viktor'!E4+'Bp. XI. ker Várady Zoltán'!E4</f>
        <v>12927226</v>
      </c>
      <c r="C6" s="23">
        <f>B6/B8</f>
        <v>0.5625626682</v>
      </c>
      <c r="D6" s="24" t="s">
        <v>7</v>
      </c>
    </row>
    <row r="7">
      <c r="A7" s="25" t="s">
        <v>8</v>
      </c>
      <c r="B7" s="26">
        <f>B4-B6</f>
        <v>10051949</v>
      </c>
      <c r="C7" s="27">
        <f>B7/B8</f>
        <v>0.4374373318</v>
      </c>
      <c r="D7" s="28" t="s">
        <v>9</v>
      </c>
    </row>
    <row r="8">
      <c r="A8" s="29" t="s">
        <v>10</v>
      </c>
      <c r="B8" s="30">
        <f>SUM(B6:B7)</f>
        <v>22979175</v>
      </c>
      <c r="C8" s="31">
        <f>B8/B8</f>
        <v>1</v>
      </c>
      <c r="D8" s="32" t="s">
        <v>11</v>
      </c>
    </row>
    <row r="10">
      <c r="A10" s="33" t="s">
        <v>12</v>
      </c>
      <c r="B10" s="34"/>
      <c r="C10" s="35"/>
      <c r="D10" s="36">
        <f>B4/38</f>
        <v>604715.1316</v>
      </c>
    </row>
    <row r="11">
      <c r="A11" s="37" t="s">
        <v>13</v>
      </c>
      <c r="B11" s="38"/>
      <c r="C11" s="39"/>
      <c r="D11" s="40">
        <f>MEDIAN('Bp. I. ker Abonyi Gyöngyi'!E19+'Bp. II. ker Juhász Veronika'!E19+'Bp. III. ker Budai Sándor'!E19+'Bp. IV. ker Nagy Dávid'!E19+'Bp. VII. ker Firnigel Lóránt'!E19+'Bp. IX. ker Döme Zsuzsanna'!E19+'Bp. XI. ker Várady Zoltán'!E19+'Bp. XII. ker Kovács Gergő'!E19+'Bp. XIV. ker Győrffy Péter'!E19+'Bp. XIX. ker Ferancz Norbert'!E19+'Bp. XXI. ker Kiss Kornél'!E19+'Bp. XXII. ker Kazinczy Krisztin'!E19+'Ajka Sándor Balázs'!E19+'Badacsonytördemic Pákay Ákos'!E19+'Baja Sas Máté'!E19+'Berkenye Székely András'!E19+'Bicske Paszicsnyek János'!E19+'Budakeszi Jakab András'!E19+'Dabas Králl Zoltán'!E19+'Debrecen Radeczki Csongor'!E19+'Érd Való Viktor'!E19+'Eger Domán Dániel'!E19+'Győr Gonda Eszter'!E19+'Kecskemét Kordik Szabolcs'!E19+'Keszthely Németh Emese'!E19+'Miskolc Kiss Gábor'!E19+'Ózd Gyurgyák Tamás'!E19+'Pécs Hankó Viktória'!E19+'Nyíregyháza dr. Nagy Virág'!E19+'Nyírbátor Simon József'!E19+'Sopron Holpár Csaba'!E19+'Szárliget Sipos Tamás'!E19+'Szeged Tóth-Benedek Csanád'!E19+'Székesfehérvár Fenekes Roland'!E19+'Veszprém Szücs Zoltán'!E19+'Zirc Trexler Máté'!E19)</f>
        <v>15254503</v>
      </c>
    </row>
    <row r="137">
      <c r="D137" s="41"/>
    </row>
    <row r="138">
      <c r="D138" s="41"/>
    </row>
    <row r="139">
      <c r="D139" s="41"/>
    </row>
    <row r="140">
      <c r="D140" s="41"/>
    </row>
    <row r="141">
      <c r="D141" s="41"/>
    </row>
    <row r="142">
      <c r="D142" s="41"/>
    </row>
    <row r="143">
      <c r="D143" s="41"/>
    </row>
    <row r="144">
      <c r="D144" s="41"/>
    </row>
    <row r="145">
      <c r="D145" s="41"/>
    </row>
    <row r="146">
      <c r="D146" s="41"/>
    </row>
    <row r="147">
      <c r="D147" s="41"/>
    </row>
    <row r="148">
      <c r="D148" s="41"/>
    </row>
    <row r="149">
      <c r="D149" s="41"/>
    </row>
    <row r="150">
      <c r="D150" s="41"/>
    </row>
    <row r="151">
      <c r="D151" s="41"/>
    </row>
    <row r="152">
      <c r="D152" s="41"/>
    </row>
    <row r="153">
      <c r="D153" s="41"/>
    </row>
    <row r="154">
      <c r="D154" s="41"/>
    </row>
    <row r="155">
      <c r="D155" s="41"/>
    </row>
    <row r="156">
      <c r="D156" s="41"/>
    </row>
    <row r="157">
      <c r="D157" s="41"/>
    </row>
    <row r="158">
      <c r="D158" s="41"/>
    </row>
    <row r="159">
      <c r="D159" s="41"/>
    </row>
    <row r="160">
      <c r="D160" s="41"/>
    </row>
    <row r="161">
      <c r="D161" s="41"/>
    </row>
    <row r="162">
      <c r="D162" s="41"/>
    </row>
    <row r="163">
      <c r="D163" s="41"/>
    </row>
    <row r="164">
      <c r="D164" s="41"/>
    </row>
    <row r="165">
      <c r="D165" s="41"/>
    </row>
    <row r="166">
      <c r="D166" s="41"/>
    </row>
    <row r="167">
      <c r="D167" s="41"/>
    </row>
    <row r="168">
      <c r="D168" s="41"/>
    </row>
    <row r="169">
      <c r="D169" s="41"/>
    </row>
    <row r="170">
      <c r="D170" s="41"/>
    </row>
    <row r="171">
      <c r="D171" s="41"/>
    </row>
    <row r="172">
      <c r="D172" s="41"/>
    </row>
    <row r="173">
      <c r="D173" s="41"/>
    </row>
    <row r="174">
      <c r="D174" s="41"/>
    </row>
    <row r="175">
      <c r="D175" s="41"/>
    </row>
    <row r="176">
      <c r="D176" s="41"/>
    </row>
    <row r="177">
      <c r="D177" s="41"/>
    </row>
    <row r="178">
      <c r="D178" s="41"/>
    </row>
    <row r="179">
      <c r="D179" s="41"/>
    </row>
    <row r="180">
      <c r="D180" s="41"/>
    </row>
    <row r="181">
      <c r="D181" s="41"/>
    </row>
    <row r="182">
      <c r="D182" s="41"/>
    </row>
    <row r="183">
      <c r="D183" s="41"/>
    </row>
    <row r="184">
      <c r="D184" s="41"/>
    </row>
    <row r="185">
      <c r="D185" s="41"/>
    </row>
    <row r="186">
      <c r="D186" s="41"/>
    </row>
    <row r="187">
      <c r="D187" s="41"/>
    </row>
    <row r="188">
      <c r="D188" s="41"/>
    </row>
    <row r="189">
      <c r="D189" s="41"/>
    </row>
    <row r="190">
      <c r="D190" s="41"/>
    </row>
    <row r="191">
      <c r="D191" s="41"/>
    </row>
    <row r="192">
      <c r="D192" s="41"/>
    </row>
    <row r="193">
      <c r="D193" s="41"/>
    </row>
    <row r="194">
      <c r="D194" s="41"/>
    </row>
    <row r="195">
      <c r="D195" s="41"/>
    </row>
    <row r="196">
      <c r="D196" s="41"/>
    </row>
    <row r="197">
      <c r="D197" s="41"/>
    </row>
    <row r="198">
      <c r="D198" s="41"/>
    </row>
    <row r="199">
      <c r="D199" s="41"/>
    </row>
    <row r="200">
      <c r="D200" s="41"/>
    </row>
    <row r="201">
      <c r="D201" s="41"/>
    </row>
    <row r="202">
      <c r="D202" s="41"/>
    </row>
    <row r="203">
      <c r="D203" s="41"/>
    </row>
    <row r="204">
      <c r="D204" s="41"/>
    </row>
    <row r="205">
      <c r="D205" s="41"/>
    </row>
    <row r="206">
      <c r="D206" s="41"/>
    </row>
    <row r="207">
      <c r="D207" s="41"/>
    </row>
    <row r="208">
      <c r="D208" s="41"/>
    </row>
    <row r="209">
      <c r="D209" s="41"/>
    </row>
    <row r="210">
      <c r="D210" s="41"/>
    </row>
    <row r="211">
      <c r="D211" s="41"/>
    </row>
    <row r="212">
      <c r="D212" s="41"/>
    </row>
    <row r="213">
      <c r="D213" s="41"/>
    </row>
    <row r="214">
      <c r="D214" s="41"/>
    </row>
    <row r="215">
      <c r="D215" s="41"/>
    </row>
    <row r="216">
      <c r="D216" s="41"/>
    </row>
    <row r="217">
      <c r="D217" s="41"/>
    </row>
    <row r="218">
      <c r="D218" s="41"/>
    </row>
    <row r="219">
      <c r="D219" s="41"/>
    </row>
    <row r="220">
      <c r="D220" s="41"/>
    </row>
    <row r="221">
      <c r="D221" s="41"/>
    </row>
    <row r="222">
      <c r="D222" s="41"/>
    </row>
    <row r="223">
      <c r="D223" s="41"/>
    </row>
    <row r="224">
      <c r="D224" s="41"/>
    </row>
    <row r="225">
      <c r="D225" s="41"/>
    </row>
    <row r="226">
      <c r="D226" s="41"/>
    </row>
    <row r="227">
      <c r="D227" s="41"/>
    </row>
    <row r="228">
      <c r="D228" s="41"/>
    </row>
    <row r="229">
      <c r="D229" s="41"/>
    </row>
    <row r="230">
      <c r="D230" s="41"/>
    </row>
    <row r="231">
      <c r="D231" s="41"/>
    </row>
    <row r="232">
      <c r="D232" s="41"/>
    </row>
    <row r="233">
      <c r="D233" s="41"/>
    </row>
    <row r="234">
      <c r="D234" s="41"/>
    </row>
    <row r="235">
      <c r="D235" s="41"/>
    </row>
    <row r="236">
      <c r="D236" s="41"/>
    </row>
    <row r="237">
      <c r="D237" s="41"/>
    </row>
    <row r="238">
      <c r="D238" s="41"/>
    </row>
    <row r="239">
      <c r="D239" s="41"/>
    </row>
    <row r="240">
      <c r="D240" s="41"/>
    </row>
    <row r="241">
      <c r="D241" s="41"/>
    </row>
    <row r="242">
      <c r="D242" s="41"/>
    </row>
    <row r="243">
      <c r="D243" s="41"/>
    </row>
    <row r="244">
      <c r="D244" s="41"/>
    </row>
    <row r="245">
      <c r="D245" s="41"/>
    </row>
    <row r="246">
      <c r="D246" s="41"/>
    </row>
    <row r="247">
      <c r="D247" s="41"/>
    </row>
    <row r="248">
      <c r="D248" s="41"/>
    </row>
    <row r="249">
      <c r="D249" s="41"/>
    </row>
    <row r="250">
      <c r="D250" s="41"/>
    </row>
    <row r="251">
      <c r="D251" s="41"/>
    </row>
    <row r="252">
      <c r="D252" s="41"/>
    </row>
    <row r="253">
      <c r="D253" s="41"/>
    </row>
    <row r="254">
      <c r="D254" s="41"/>
    </row>
    <row r="255">
      <c r="D255" s="41"/>
    </row>
    <row r="256">
      <c r="D256" s="41"/>
    </row>
    <row r="257">
      <c r="D257" s="41"/>
    </row>
    <row r="258">
      <c r="D258" s="41"/>
    </row>
    <row r="259">
      <c r="D259" s="41"/>
    </row>
    <row r="260">
      <c r="D260" s="41"/>
    </row>
    <row r="261">
      <c r="D261" s="41"/>
    </row>
    <row r="262">
      <c r="D262" s="41"/>
    </row>
    <row r="263">
      <c r="D263" s="41"/>
    </row>
    <row r="264">
      <c r="D264" s="41"/>
    </row>
    <row r="265">
      <c r="D265" s="41"/>
    </row>
    <row r="266">
      <c r="D266" s="41"/>
    </row>
    <row r="267">
      <c r="D267" s="41"/>
    </row>
    <row r="268">
      <c r="D268" s="41"/>
    </row>
    <row r="269">
      <c r="D269" s="41"/>
    </row>
    <row r="270">
      <c r="D270" s="41"/>
    </row>
    <row r="271">
      <c r="D271" s="41"/>
    </row>
    <row r="272">
      <c r="D272" s="41"/>
    </row>
    <row r="273">
      <c r="D273" s="41"/>
    </row>
    <row r="274">
      <c r="D274" s="41"/>
    </row>
    <row r="275">
      <c r="D275" s="41"/>
    </row>
    <row r="276">
      <c r="D276" s="41"/>
    </row>
    <row r="277">
      <c r="D277" s="41"/>
    </row>
    <row r="278">
      <c r="D278" s="41"/>
    </row>
    <row r="279">
      <c r="D279" s="41"/>
    </row>
    <row r="280">
      <c r="D280" s="41"/>
    </row>
    <row r="281">
      <c r="D281" s="41"/>
    </row>
    <row r="282">
      <c r="D282" s="41"/>
    </row>
    <row r="283">
      <c r="D283" s="41"/>
    </row>
    <row r="284">
      <c r="D284" s="41"/>
    </row>
    <row r="285">
      <c r="D285" s="41"/>
    </row>
    <row r="286">
      <c r="D286" s="41"/>
    </row>
    <row r="287">
      <c r="D287" s="41"/>
    </row>
    <row r="288">
      <c r="D288" s="41"/>
    </row>
    <row r="289">
      <c r="D289" s="41"/>
    </row>
    <row r="290">
      <c r="D290" s="41"/>
    </row>
    <row r="291">
      <c r="D291" s="41"/>
    </row>
    <row r="292">
      <c r="D292" s="41"/>
    </row>
    <row r="293">
      <c r="D293" s="41"/>
    </row>
    <row r="294">
      <c r="D294" s="41"/>
    </row>
    <row r="295">
      <c r="D295" s="41"/>
    </row>
    <row r="296">
      <c r="D296" s="41"/>
    </row>
    <row r="297">
      <c r="D297" s="41"/>
    </row>
    <row r="298">
      <c r="D298" s="41"/>
    </row>
    <row r="299">
      <c r="D299" s="41"/>
    </row>
    <row r="300">
      <c r="D300" s="41"/>
    </row>
    <row r="301">
      <c r="D301" s="41"/>
    </row>
    <row r="302">
      <c r="D302" s="41"/>
    </row>
    <row r="303">
      <c r="D303" s="41"/>
    </row>
    <row r="304">
      <c r="D304" s="41"/>
    </row>
    <row r="305">
      <c r="D305" s="41"/>
    </row>
    <row r="306">
      <c r="D306" s="41"/>
    </row>
    <row r="307">
      <c r="D307" s="41"/>
    </row>
    <row r="308">
      <c r="D308" s="41"/>
    </row>
    <row r="309">
      <c r="D309" s="41"/>
    </row>
    <row r="310">
      <c r="D310" s="41"/>
    </row>
    <row r="311">
      <c r="D311" s="41"/>
    </row>
    <row r="312">
      <c r="D312" s="41"/>
    </row>
    <row r="313">
      <c r="D313" s="41"/>
    </row>
    <row r="314">
      <c r="D314" s="41"/>
    </row>
    <row r="315">
      <c r="D315" s="41"/>
    </row>
    <row r="316">
      <c r="D316" s="41"/>
    </row>
    <row r="317">
      <c r="D317" s="41"/>
    </row>
    <row r="318">
      <c r="D318" s="41"/>
    </row>
    <row r="319">
      <c r="D319" s="41"/>
    </row>
    <row r="320">
      <c r="D320" s="41"/>
    </row>
    <row r="321">
      <c r="D321" s="41"/>
    </row>
    <row r="322">
      <c r="D322" s="41"/>
    </row>
    <row r="323">
      <c r="D323" s="41"/>
    </row>
    <row r="324">
      <c r="D324" s="41"/>
    </row>
    <row r="325">
      <c r="D325" s="41"/>
    </row>
    <row r="326">
      <c r="D326" s="41"/>
    </row>
    <row r="327">
      <c r="D327" s="41"/>
    </row>
    <row r="328">
      <c r="D328" s="41"/>
    </row>
    <row r="329">
      <c r="D329" s="41"/>
    </row>
    <row r="330">
      <c r="D330" s="41"/>
    </row>
    <row r="331">
      <c r="D331" s="41"/>
    </row>
    <row r="332">
      <c r="D332" s="41"/>
    </row>
    <row r="333">
      <c r="D333" s="41"/>
    </row>
    <row r="334">
      <c r="D334" s="41"/>
    </row>
    <row r="335">
      <c r="D335" s="41"/>
    </row>
    <row r="336">
      <c r="D336" s="41"/>
    </row>
    <row r="337">
      <c r="D337" s="41"/>
    </row>
    <row r="338">
      <c r="D338" s="41"/>
    </row>
    <row r="339">
      <c r="D339" s="41"/>
    </row>
    <row r="340">
      <c r="D340" s="41"/>
    </row>
    <row r="341">
      <c r="D341" s="41"/>
    </row>
    <row r="342">
      <c r="D342" s="41"/>
    </row>
    <row r="343">
      <c r="D343" s="41"/>
    </row>
    <row r="344">
      <c r="D344" s="41"/>
    </row>
    <row r="345">
      <c r="D345" s="41"/>
    </row>
    <row r="346">
      <c r="D346" s="41"/>
    </row>
    <row r="347">
      <c r="D347" s="41"/>
    </row>
    <row r="348">
      <c r="D348" s="41"/>
    </row>
    <row r="349">
      <c r="D349" s="41"/>
    </row>
    <row r="350">
      <c r="D350" s="41"/>
    </row>
    <row r="351">
      <c r="D351" s="41"/>
    </row>
    <row r="352">
      <c r="D352" s="41"/>
    </row>
    <row r="353">
      <c r="D353" s="41"/>
    </row>
    <row r="354">
      <c r="D354" s="41"/>
    </row>
    <row r="355">
      <c r="D355" s="41"/>
    </row>
    <row r="356">
      <c r="D356" s="41"/>
    </row>
    <row r="357">
      <c r="D357" s="41"/>
    </row>
    <row r="358">
      <c r="D358" s="41"/>
    </row>
    <row r="359">
      <c r="D359" s="41"/>
    </row>
    <row r="360">
      <c r="D360" s="41"/>
    </row>
    <row r="361">
      <c r="D361" s="41"/>
    </row>
    <row r="362">
      <c r="D362" s="41"/>
    </row>
    <row r="363">
      <c r="D363" s="41"/>
    </row>
    <row r="364">
      <c r="D364" s="41"/>
    </row>
    <row r="365">
      <c r="D365" s="41"/>
    </row>
    <row r="366">
      <c r="D366" s="41"/>
    </row>
    <row r="367">
      <c r="D367" s="41"/>
    </row>
    <row r="368">
      <c r="D368" s="41"/>
    </row>
    <row r="369">
      <c r="D369" s="41"/>
    </row>
    <row r="370">
      <c r="D370" s="41"/>
    </row>
    <row r="371">
      <c r="D371" s="41"/>
    </row>
    <row r="372">
      <c r="D372" s="41"/>
    </row>
    <row r="373">
      <c r="D373" s="41"/>
    </row>
    <row r="374">
      <c r="D374" s="41"/>
    </row>
    <row r="375">
      <c r="D375" s="41"/>
    </row>
    <row r="376">
      <c r="D376" s="41"/>
    </row>
    <row r="377">
      <c r="D377" s="41"/>
    </row>
    <row r="378">
      <c r="D378" s="41"/>
    </row>
    <row r="379">
      <c r="D379" s="41"/>
    </row>
    <row r="380">
      <c r="D380" s="41"/>
    </row>
    <row r="381">
      <c r="D381" s="41"/>
    </row>
    <row r="382">
      <c r="D382" s="41"/>
    </row>
    <row r="383">
      <c r="D383" s="41"/>
    </row>
    <row r="384">
      <c r="D384" s="41"/>
    </row>
    <row r="385">
      <c r="D385" s="41"/>
    </row>
    <row r="386">
      <c r="D386" s="41"/>
    </row>
    <row r="387">
      <c r="D387" s="41"/>
    </row>
    <row r="388">
      <c r="D388" s="41"/>
    </row>
    <row r="389">
      <c r="D389" s="41"/>
    </row>
    <row r="390">
      <c r="D390" s="41"/>
    </row>
    <row r="391">
      <c r="D391" s="41"/>
    </row>
    <row r="392">
      <c r="D392" s="41"/>
    </row>
    <row r="393">
      <c r="D393" s="41"/>
    </row>
    <row r="394">
      <c r="D394" s="41"/>
    </row>
    <row r="395">
      <c r="D395" s="41"/>
    </row>
    <row r="396">
      <c r="D396" s="41"/>
    </row>
    <row r="397">
      <c r="D397" s="41"/>
    </row>
    <row r="398">
      <c r="D398" s="41"/>
    </row>
    <row r="399">
      <c r="D399" s="41"/>
    </row>
    <row r="400">
      <c r="D400" s="41"/>
    </row>
    <row r="401">
      <c r="D401" s="41"/>
    </row>
    <row r="402">
      <c r="D402" s="41"/>
    </row>
    <row r="403">
      <c r="D403" s="41"/>
    </row>
    <row r="404">
      <c r="D404" s="41"/>
    </row>
    <row r="405">
      <c r="D405" s="41"/>
    </row>
    <row r="406">
      <c r="D406" s="41"/>
    </row>
    <row r="407">
      <c r="D407" s="41"/>
    </row>
    <row r="408">
      <c r="D408" s="41"/>
    </row>
    <row r="409">
      <c r="D409" s="41"/>
    </row>
    <row r="410">
      <c r="D410" s="41"/>
    </row>
    <row r="411">
      <c r="D411" s="41"/>
    </row>
    <row r="412">
      <c r="D412" s="41"/>
    </row>
    <row r="413">
      <c r="D413" s="41"/>
    </row>
    <row r="414">
      <c r="D414" s="41"/>
    </row>
    <row r="415">
      <c r="D415" s="41"/>
    </row>
    <row r="416">
      <c r="D416" s="41"/>
    </row>
    <row r="417">
      <c r="D417" s="41"/>
    </row>
    <row r="418">
      <c r="D418" s="41"/>
    </row>
    <row r="419">
      <c r="D419" s="41"/>
    </row>
    <row r="420">
      <c r="D420" s="41"/>
    </row>
    <row r="421">
      <c r="D421" s="41"/>
    </row>
    <row r="422">
      <c r="D422" s="41"/>
    </row>
    <row r="423">
      <c r="D423" s="41"/>
    </row>
    <row r="424">
      <c r="D424" s="41"/>
    </row>
    <row r="425">
      <c r="D425" s="41"/>
    </row>
    <row r="426">
      <c r="D426" s="41"/>
    </row>
    <row r="427">
      <c r="D427" s="41"/>
    </row>
    <row r="428">
      <c r="D428" s="41"/>
    </row>
    <row r="429">
      <c r="D429" s="41"/>
    </row>
    <row r="430">
      <c r="D430" s="41"/>
    </row>
    <row r="431">
      <c r="D431" s="41"/>
    </row>
    <row r="432">
      <c r="D432" s="41"/>
    </row>
    <row r="433">
      <c r="D433" s="41"/>
    </row>
    <row r="434">
      <c r="D434" s="41"/>
    </row>
    <row r="435">
      <c r="D435" s="41"/>
    </row>
    <row r="436">
      <c r="D436" s="41"/>
    </row>
    <row r="437">
      <c r="D437" s="41"/>
    </row>
    <row r="438">
      <c r="D438" s="41"/>
    </row>
    <row r="439">
      <c r="D439" s="41"/>
    </row>
    <row r="440">
      <c r="D440" s="41"/>
    </row>
    <row r="441">
      <c r="D441" s="41"/>
    </row>
    <row r="442">
      <c r="D442" s="41"/>
    </row>
    <row r="443">
      <c r="D443" s="41"/>
    </row>
    <row r="444">
      <c r="D444" s="41"/>
    </row>
    <row r="445">
      <c r="D445" s="41"/>
    </row>
    <row r="446">
      <c r="D446" s="41"/>
    </row>
    <row r="447">
      <c r="D447" s="41"/>
    </row>
    <row r="448">
      <c r="D448" s="41"/>
    </row>
    <row r="449">
      <c r="D449" s="41"/>
    </row>
    <row r="450">
      <c r="D450" s="41"/>
    </row>
    <row r="451">
      <c r="D451" s="41"/>
    </row>
    <row r="452">
      <c r="D452" s="41"/>
    </row>
    <row r="453">
      <c r="D453" s="41"/>
    </row>
    <row r="454">
      <c r="D454" s="41"/>
    </row>
    <row r="455">
      <c r="D455" s="41"/>
    </row>
    <row r="456">
      <c r="D456" s="41"/>
    </row>
    <row r="457">
      <c r="D457" s="41"/>
    </row>
    <row r="458">
      <c r="D458" s="41"/>
    </row>
    <row r="459">
      <c r="D459" s="41"/>
    </row>
    <row r="460">
      <c r="D460" s="41"/>
    </row>
    <row r="461">
      <c r="D461" s="41"/>
    </row>
    <row r="462">
      <c r="D462" s="41"/>
    </row>
    <row r="463">
      <c r="D463" s="41"/>
    </row>
    <row r="464">
      <c r="D464" s="41"/>
    </row>
    <row r="465">
      <c r="D465" s="41"/>
    </row>
    <row r="466">
      <c r="D466" s="41"/>
    </row>
    <row r="467">
      <c r="D467" s="41"/>
    </row>
    <row r="468">
      <c r="D468" s="41"/>
    </row>
    <row r="469">
      <c r="D469" s="41"/>
    </row>
    <row r="470">
      <c r="D470" s="41"/>
    </row>
    <row r="471">
      <c r="D471" s="41"/>
    </row>
    <row r="472">
      <c r="D472" s="41"/>
    </row>
    <row r="473">
      <c r="D473" s="41"/>
    </row>
    <row r="474">
      <c r="D474" s="41"/>
    </row>
    <row r="475">
      <c r="D475" s="41"/>
    </row>
    <row r="476">
      <c r="D476" s="41"/>
    </row>
    <row r="477">
      <c r="D477" s="41"/>
    </row>
    <row r="478">
      <c r="D478" s="41"/>
    </row>
    <row r="479">
      <c r="D479" s="41"/>
    </row>
    <row r="480">
      <c r="D480" s="41"/>
    </row>
    <row r="481">
      <c r="D481" s="41"/>
    </row>
    <row r="482">
      <c r="D482" s="41"/>
    </row>
    <row r="483">
      <c r="D483" s="41"/>
    </row>
    <row r="484">
      <c r="D484" s="41"/>
    </row>
    <row r="485">
      <c r="D485" s="41"/>
    </row>
    <row r="486">
      <c r="D486" s="41"/>
    </row>
    <row r="487">
      <c r="D487" s="41"/>
    </row>
    <row r="488">
      <c r="D488" s="41"/>
    </row>
    <row r="489">
      <c r="D489" s="41"/>
    </row>
    <row r="490">
      <c r="D490" s="41"/>
    </row>
    <row r="491">
      <c r="D491" s="41"/>
    </row>
    <row r="492">
      <c r="D492" s="41"/>
    </row>
    <row r="493">
      <c r="D493" s="41"/>
    </row>
    <row r="494">
      <c r="D494" s="41"/>
    </row>
    <row r="495">
      <c r="D495" s="41"/>
    </row>
    <row r="496">
      <c r="D496" s="41"/>
    </row>
    <row r="497">
      <c r="D497" s="41"/>
    </row>
    <row r="498">
      <c r="D498" s="41"/>
    </row>
    <row r="499">
      <c r="D499" s="41"/>
    </row>
    <row r="500">
      <c r="D500" s="41"/>
    </row>
    <row r="501">
      <c r="D501" s="41"/>
    </row>
    <row r="502">
      <c r="D502" s="41"/>
    </row>
    <row r="503">
      <c r="D503" s="41"/>
    </row>
    <row r="504">
      <c r="D504" s="41"/>
    </row>
    <row r="505">
      <c r="D505" s="41"/>
    </row>
    <row r="506">
      <c r="D506" s="41"/>
    </row>
    <row r="507">
      <c r="D507" s="41"/>
    </row>
    <row r="508">
      <c r="D508" s="41"/>
    </row>
    <row r="509">
      <c r="D509" s="41"/>
    </row>
    <row r="510">
      <c r="D510" s="41"/>
    </row>
    <row r="511">
      <c r="D511" s="41"/>
    </row>
    <row r="512">
      <c r="D512" s="41"/>
    </row>
    <row r="513">
      <c r="D513" s="41"/>
    </row>
    <row r="514">
      <c r="D514" s="41"/>
    </row>
    <row r="515">
      <c r="D515" s="41"/>
    </row>
    <row r="516">
      <c r="D516" s="41"/>
    </row>
    <row r="517">
      <c r="D517" s="41"/>
    </row>
    <row r="518">
      <c r="D518" s="41"/>
    </row>
    <row r="519">
      <c r="D519" s="41"/>
    </row>
    <row r="520">
      <c r="D520" s="41"/>
    </row>
    <row r="521">
      <c r="D521" s="41"/>
    </row>
    <row r="522">
      <c r="D522" s="41"/>
    </row>
    <row r="523">
      <c r="D523" s="41"/>
    </row>
    <row r="524">
      <c r="D524" s="41"/>
    </row>
    <row r="525">
      <c r="D525" s="41"/>
    </row>
    <row r="526">
      <c r="D526" s="41"/>
    </row>
    <row r="527">
      <c r="D527" s="41"/>
    </row>
    <row r="528">
      <c r="D528" s="41"/>
    </row>
    <row r="529">
      <c r="D529" s="41"/>
    </row>
    <row r="530">
      <c r="D530" s="41"/>
    </row>
    <row r="531">
      <c r="D531" s="41"/>
    </row>
    <row r="532">
      <c r="D532" s="41"/>
    </row>
    <row r="533">
      <c r="D533" s="41"/>
    </row>
    <row r="534">
      <c r="D534" s="41"/>
    </row>
    <row r="535">
      <c r="D535" s="41"/>
    </row>
    <row r="536">
      <c r="D536" s="41"/>
    </row>
    <row r="537">
      <c r="D537" s="41"/>
    </row>
    <row r="538">
      <c r="D538" s="41"/>
    </row>
    <row r="539">
      <c r="D539" s="41"/>
    </row>
    <row r="540">
      <c r="D540" s="41"/>
    </row>
    <row r="541">
      <c r="D541" s="41"/>
    </row>
    <row r="542">
      <c r="D542" s="41"/>
    </row>
    <row r="543">
      <c r="D543" s="41"/>
    </row>
    <row r="544">
      <c r="D544" s="41"/>
    </row>
    <row r="545">
      <c r="D545" s="41"/>
    </row>
    <row r="546">
      <c r="D546" s="41"/>
    </row>
    <row r="547">
      <c r="D547" s="41"/>
    </row>
    <row r="548">
      <c r="D548" s="41"/>
    </row>
    <row r="549">
      <c r="D549" s="41"/>
    </row>
    <row r="550">
      <c r="D550" s="41"/>
    </row>
    <row r="551">
      <c r="D551" s="41"/>
    </row>
    <row r="552">
      <c r="D552" s="41"/>
    </row>
    <row r="553">
      <c r="D553" s="41"/>
    </row>
    <row r="554">
      <c r="D554" s="41"/>
    </row>
    <row r="555">
      <c r="D555" s="41"/>
    </row>
    <row r="556">
      <c r="D556" s="41"/>
    </row>
    <row r="557">
      <c r="D557" s="41"/>
    </row>
    <row r="558">
      <c r="D558" s="41"/>
    </row>
    <row r="559">
      <c r="D559" s="41"/>
    </row>
    <row r="560">
      <c r="D560" s="41"/>
    </row>
    <row r="561">
      <c r="D561" s="41"/>
    </row>
    <row r="562">
      <c r="D562" s="41"/>
    </row>
    <row r="563">
      <c r="D563" s="41"/>
    </row>
    <row r="564">
      <c r="D564" s="41"/>
    </row>
    <row r="565">
      <c r="D565" s="41"/>
    </row>
    <row r="566">
      <c r="D566" s="41"/>
    </row>
    <row r="567">
      <c r="D567" s="41"/>
    </row>
    <row r="568">
      <c r="D568" s="41"/>
    </row>
    <row r="569">
      <c r="D569" s="41"/>
    </row>
    <row r="570">
      <c r="D570" s="41"/>
    </row>
    <row r="571">
      <c r="D571" s="41"/>
    </row>
    <row r="572">
      <c r="D572" s="41"/>
    </row>
    <row r="573">
      <c r="D573" s="41"/>
    </row>
    <row r="574">
      <c r="D574" s="41"/>
    </row>
    <row r="575">
      <c r="D575" s="41"/>
    </row>
    <row r="576">
      <c r="D576" s="41"/>
    </row>
    <row r="577">
      <c r="D577" s="41"/>
    </row>
    <row r="578">
      <c r="D578" s="41"/>
    </row>
    <row r="579">
      <c r="D579" s="41"/>
    </row>
    <row r="580">
      <c r="D580" s="41"/>
    </row>
    <row r="581">
      <c r="D581" s="41"/>
    </row>
    <row r="582">
      <c r="D582" s="41"/>
    </row>
    <row r="583">
      <c r="D583" s="41"/>
    </row>
    <row r="584">
      <c r="D584" s="41"/>
    </row>
    <row r="585">
      <c r="D585" s="41"/>
    </row>
    <row r="586">
      <c r="D586" s="41"/>
    </row>
    <row r="587">
      <c r="D587" s="41"/>
    </row>
    <row r="588">
      <c r="D588" s="41"/>
    </row>
    <row r="589">
      <c r="D589" s="41"/>
    </row>
    <row r="590">
      <c r="D590" s="41"/>
    </row>
    <row r="591">
      <c r="D591" s="41"/>
    </row>
    <row r="592">
      <c r="D592" s="41"/>
    </row>
    <row r="593">
      <c r="D593" s="41"/>
    </row>
    <row r="594">
      <c r="D594" s="41"/>
    </row>
    <row r="595">
      <c r="D595" s="41"/>
    </row>
    <row r="596">
      <c r="D596" s="41"/>
    </row>
    <row r="597">
      <c r="D597" s="41"/>
    </row>
    <row r="598">
      <c r="D598" s="41"/>
    </row>
    <row r="599">
      <c r="D599" s="41"/>
    </row>
    <row r="600">
      <c r="D600" s="41"/>
    </row>
    <row r="601">
      <c r="D601" s="41"/>
    </row>
    <row r="602">
      <c r="D602" s="41"/>
    </row>
    <row r="603">
      <c r="D603" s="41"/>
    </row>
    <row r="604">
      <c r="D604" s="41"/>
    </row>
    <row r="605">
      <c r="D605" s="41"/>
    </row>
    <row r="606">
      <c r="D606" s="41"/>
    </row>
    <row r="607">
      <c r="D607" s="41"/>
    </row>
    <row r="608">
      <c r="D608" s="41"/>
    </row>
    <row r="609">
      <c r="D609" s="41"/>
    </row>
    <row r="610">
      <c r="D610" s="41"/>
    </row>
    <row r="611">
      <c r="D611" s="41"/>
    </row>
    <row r="612">
      <c r="D612" s="41"/>
    </row>
    <row r="613">
      <c r="D613" s="41"/>
    </row>
    <row r="614">
      <c r="D614" s="41"/>
    </row>
    <row r="615">
      <c r="D615" s="41"/>
    </row>
    <row r="616">
      <c r="D616" s="41"/>
    </row>
    <row r="617">
      <c r="D617" s="41"/>
    </row>
    <row r="618">
      <c r="D618" s="41"/>
    </row>
    <row r="619">
      <c r="D619" s="41"/>
    </row>
    <row r="620">
      <c r="D620" s="41"/>
    </row>
    <row r="621">
      <c r="D621" s="41"/>
    </row>
    <row r="622">
      <c r="D622" s="41"/>
    </row>
    <row r="623">
      <c r="D623" s="41"/>
    </row>
    <row r="624">
      <c r="D624" s="41"/>
    </row>
    <row r="625">
      <c r="D625" s="41"/>
    </row>
    <row r="626">
      <c r="D626" s="41"/>
    </row>
    <row r="627">
      <c r="D627" s="41"/>
    </row>
    <row r="628">
      <c r="D628" s="41"/>
    </row>
    <row r="629">
      <c r="D629" s="41"/>
    </row>
    <row r="630">
      <c r="D630" s="41"/>
    </row>
    <row r="631">
      <c r="D631" s="41"/>
    </row>
    <row r="632">
      <c r="D632" s="41"/>
    </row>
    <row r="633">
      <c r="D633" s="41"/>
    </row>
    <row r="634">
      <c r="D634" s="41"/>
    </row>
    <row r="635">
      <c r="D635" s="41"/>
    </row>
    <row r="636">
      <c r="D636" s="41"/>
    </row>
    <row r="637">
      <c r="D637" s="41"/>
    </row>
    <row r="638">
      <c r="D638" s="41"/>
    </row>
    <row r="639">
      <c r="D639" s="41"/>
    </row>
    <row r="640">
      <c r="D640" s="41"/>
    </row>
    <row r="641">
      <c r="D641" s="41"/>
    </row>
    <row r="642">
      <c r="D642" s="41"/>
    </row>
    <row r="643">
      <c r="D643" s="41"/>
    </row>
    <row r="644">
      <c r="D644" s="41"/>
    </row>
    <row r="645">
      <c r="D645" s="41"/>
    </row>
    <row r="646">
      <c r="D646" s="41"/>
    </row>
    <row r="647">
      <c r="D647" s="41"/>
    </row>
    <row r="648">
      <c r="D648" s="41"/>
    </row>
    <row r="649">
      <c r="D649" s="41"/>
    </row>
    <row r="650">
      <c r="D650" s="41"/>
    </row>
    <row r="651">
      <c r="D651" s="41"/>
    </row>
    <row r="652">
      <c r="D652" s="41"/>
    </row>
    <row r="653">
      <c r="D653" s="41"/>
    </row>
    <row r="654">
      <c r="D654" s="41"/>
    </row>
    <row r="655">
      <c r="D655" s="41"/>
    </row>
    <row r="656">
      <c r="D656" s="41"/>
    </row>
    <row r="657">
      <c r="D657" s="41"/>
    </row>
    <row r="658">
      <c r="D658" s="41"/>
    </row>
    <row r="659">
      <c r="D659" s="41"/>
    </row>
    <row r="660">
      <c r="D660" s="41"/>
    </row>
    <row r="661">
      <c r="D661" s="41"/>
    </row>
    <row r="662">
      <c r="D662" s="41"/>
    </row>
    <row r="663">
      <c r="D663" s="41"/>
    </row>
    <row r="664">
      <c r="D664" s="41"/>
    </row>
    <row r="665">
      <c r="D665" s="41"/>
    </row>
    <row r="666">
      <c r="D666" s="41"/>
    </row>
    <row r="667">
      <c r="D667" s="41"/>
    </row>
    <row r="668">
      <c r="D668" s="41"/>
    </row>
    <row r="669">
      <c r="D669" s="41"/>
    </row>
    <row r="670">
      <c r="D670" s="41"/>
    </row>
    <row r="671">
      <c r="D671" s="41"/>
    </row>
    <row r="672">
      <c r="D672" s="41"/>
    </row>
    <row r="673">
      <c r="D673" s="41"/>
    </row>
    <row r="674">
      <c r="D674" s="41"/>
    </row>
    <row r="675">
      <c r="D675" s="41"/>
    </row>
    <row r="676">
      <c r="D676" s="41"/>
    </row>
    <row r="677">
      <c r="D677" s="41"/>
    </row>
    <row r="678">
      <c r="D678" s="41"/>
    </row>
    <row r="679">
      <c r="D679" s="41"/>
    </row>
    <row r="680">
      <c r="D680" s="41"/>
    </row>
    <row r="681">
      <c r="D681" s="41"/>
    </row>
    <row r="682">
      <c r="D682" s="41"/>
    </row>
    <row r="683">
      <c r="D683" s="41"/>
    </row>
    <row r="684">
      <c r="D684" s="41"/>
    </row>
    <row r="685">
      <c r="D685" s="41"/>
    </row>
    <row r="686">
      <c r="D686" s="41"/>
    </row>
    <row r="687">
      <c r="D687" s="41"/>
    </row>
    <row r="688">
      <c r="D688" s="41"/>
    </row>
    <row r="689">
      <c r="D689" s="41"/>
    </row>
    <row r="690">
      <c r="D690" s="41"/>
    </row>
    <row r="691">
      <c r="D691" s="41"/>
    </row>
    <row r="692">
      <c r="D692" s="41"/>
    </row>
    <row r="693">
      <c r="D693" s="41"/>
    </row>
    <row r="694">
      <c r="D694" s="41"/>
    </row>
    <row r="695">
      <c r="D695" s="41"/>
    </row>
    <row r="696">
      <c r="D696" s="41"/>
    </row>
    <row r="697">
      <c r="D697" s="41"/>
    </row>
    <row r="698">
      <c r="D698" s="41"/>
    </row>
    <row r="699">
      <c r="D699" s="41"/>
    </row>
    <row r="700">
      <c r="D700" s="41"/>
    </row>
    <row r="701">
      <c r="D701" s="41"/>
    </row>
    <row r="702">
      <c r="D702" s="41"/>
    </row>
    <row r="703">
      <c r="D703" s="41"/>
    </row>
    <row r="704">
      <c r="D704" s="41"/>
    </row>
    <row r="705">
      <c r="D705" s="41"/>
    </row>
    <row r="706">
      <c r="D706" s="41"/>
    </row>
    <row r="707">
      <c r="D707" s="41"/>
    </row>
    <row r="708">
      <c r="D708" s="41"/>
    </row>
    <row r="709">
      <c r="D709" s="41"/>
    </row>
    <row r="710">
      <c r="D710" s="41"/>
    </row>
    <row r="711">
      <c r="D711" s="41"/>
    </row>
    <row r="712">
      <c r="D712" s="41"/>
    </row>
    <row r="713">
      <c r="D713" s="41"/>
    </row>
    <row r="714">
      <c r="D714" s="41"/>
    </row>
    <row r="715">
      <c r="D715" s="41"/>
    </row>
    <row r="716">
      <c r="D716" s="41"/>
    </row>
    <row r="717">
      <c r="D717" s="41"/>
    </row>
    <row r="718">
      <c r="D718" s="41"/>
    </row>
    <row r="719">
      <c r="D719" s="41"/>
    </row>
    <row r="720">
      <c r="D720" s="41"/>
    </row>
    <row r="721">
      <c r="D721" s="41"/>
    </row>
    <row r="722">
      <c r="D722" s="41"/>
    </row>
    <row r="723">
      <c r="D723" s="41"/>
    </row>
    <row r="724">
      <c r="D724" s="41"/>
    </row>
    <row r="725">
      <c r="D725" s="41"/>
    </row>
    <row r="726">
      <c r="D726" s="41"/>
    </row>
    <row r="727">
      <c r="D727" s="41"/>
    </row>
    <row r="728">
      <c r="D728" s="41"/>
    </row>
    <row r="729">
      <c r="D729" s="41"/>
    </row>
    <row r="730">
      <c r="D730" s="41"/>
    </row>
    <row r="731">
      <c r="D731" s="41"/>
    </row>
    <row r="732">
      <c r="D732" s="41"/>
    </row>
    <row r="733">
      <c r="D733" s="41"/>
    </row>
    <row r="734">
      <c r="D734" s="41"/>
    </row>
    <row r="735">
      <c r="D735" s="41"/>
    </row>
    <row r="736">
      <c r="D736" s="41"/>
    </row>
    <row r="737">
      <c r="D737" s="41"/>
    </row>
    <row r="738">
      <c r="D738" s="41"/>
    </row>
    <row r="739">
      <c r="D739" s="41"/>
    </row>
    <row r="740">
      <c r="D740" s="41"/>
    </row>
    <row r="741">
      <c r="D741" s="41"/>
    </row>
    <row r="742">
      <c r="D742" s="41"/>
    </row>
    <row r="743">
      <c r="D743" s="41"/>
    </row>
    <row r="744">
      <c r="D744" s="41"/>
    </row>
    <row r="745">
      <c r="D745" s="41"/>
    </row>
    <row r="746">
      <c r="D746" s="41"/>
    </row>
    <row r="747">
      <c r="D747" s="41"/>
    </row>
    <row r="748">
      <c r="D748" s="41"/>
    </row>
    <row r="749">
      <c r="D749" s="41"/>
    </row>
    <row r="750">
      <c r="D750" s="41"/>
    </row>
    <row r="751">
      <c r="D751" s="41"/>
    </row>
    <row r="752">
      <c r="D752" s="41"/>
    </row>
    <row r="753">
      <c r="D753" s="41"/>
    </row>
    <row r="754">
      <c r="D754" s="41"/>
    </row>
    <row r="755">
      <c r="D755" s="41"/>
    </row>
    <row r="756">
      <c r="D756" s="41"/>
    </row>
    <row r="757">
      <c r="D757" s="41"/>
    </row>
    <row r="758">
      <c r="D758" s="41"/>
    </row>
    <row r="759">
      <c r="D759" s="41"/>
    </row>
    <row r="760">
      <c r="D760" s="41"/>
    </row>
    <row r="761">
      <c r="D761" s="41"/>
    </row>
    <row r="762">
      <c r="D762" s="41"/>
    </row>
    <row r="763">
      <c r="D763" s="41"/>
    </row>
    <row r="764">
      <c r="D764" s="41"/>
    </row>
    <row r="765">
      <c r="D765" s="41"/>
    </row>
    <row r="766">
      <c r="D766" s="41"/>
    </row>
    <row r="767">
      <c r="D767" s="41"/>
    </row>
    <row r="768">
      <c r="D768" s="41"/>
    </row>
    <row r="769">
      <c r="D769" s="41"/>
    </row>
    <row r="770">
      <c r="D770" s="41"/>
    </row>
    <row r="771">
      <c r="D771" s="41"/>
    </row>
    <row r="772">
      <c r="D772" s="41"/>
    </row>
    <row r="773">
      <c r="D773" s="41"/>
    </row>
    <row r="774">
      <c r="D774" s="41"/>
    </row>
    <row r="775">
      <c r="D775" s="41"/>
    </row>
    <row r="776">
      <c r="D776" s="41"/>
    </row>
    <row r="777">
      <c r="D777" s="41"/>
    </row>
    <row r="778">
      <c r="D778" s="41"/>
    </row>
    <row r="779">
      <c r="D779" s="41"/>
    </row>
    <row r="780">
      <c r="D780" s="41"/>
    </row>
    <row r="781">
      <c r="D781" s="41"/>
    </row>
    <row r="782">
      <c r="D782" s="41"/>
    </row>
    <row r="783">
      <c r="D783" s="41"/>
    </row>
    <row r="784">
      <c r="D784" s="41"/>
    </row>
    <row r="785">
      <c r="D785" s="41"/>
    </row>
    <row r="786">
      <c r="D786" s="41"/>
    </row>
    <row r="787">
      <c r="D787" s="41"/>
    </row>
    <row r="788">
      <c r="D788" s="41"/>
    </row>
    <row r="789">
      <c r="D789" s="41"/>
    </row>
    <row r="790">
      <c r="D790" s="41"/>
    </row>
    <row r="791">
      <c r="D791" s="41"/>
    </row>
    <row r="792">
      <c r="D792" s="41"/>
    </row>
    <row r="793">
      <c r="D793" s="41"/>
    </row>
    <row r="794">
      <c r="D794" s="41"/>
    </row>
    <row r="795">
      <c r="D795" s="41"/>
    </row>
    <row r="796">
      <c r="D796" s="41"/>
    </row>
    <row r="797">
      <c r="D797" s="41"/>
    </row>
    <row r="798">
      <c r="D798" s="41"/>
    </row>
    <row r="799">
      <c r="D799" s="41"/>
    </row>
    <row r="800">
      <c r="D800" s="41"/>
    </row>
    <row r="801">
      <c r="D801" s="41"/>
    </row>
    <row r="802">
      <c r="D802" s="41"/>
    </row>
    <row r="803">
      <c r="D803" s="41"/>
    </row>
    <row r="804">
      <c r="D804" s="41"/>
    </row>
    <row r="805">
      <c r="D805" s="41"/>
    </row>
    <row r="806">
      <c r="D806" s="41"/>
    </row>
    <row r="807">
      <c r="D807" s="41"/>
    </row>
    <row r="808">
      <c r="D808" s="41"/>
    </row>
    <row r="809">
      <c r="D809" s="41"/>
    </row>
    <row r="810">
      <c r="D810" s="41"/>
    </row>
    <row r="811">
      <c r="D811" s="41"/>
    </row>
    <row r="812">
      <c r="D812" s="41"/>
    </row>
    <row r="813">
      <c r="D813" s="41"/>
    </row>
    <row r="814">
      <c r="D814" s="41"/>
    </row>
    <row r="815">
      <c r="D815" s="41"/>
    </row>
    <row r="816">
      <c r="D816" s="41"/>
    </row>
    <row r="817">
      <c r="D817" s="41"/>
    </row>
    <row r="818">
      <c r="D818" s="41"/>
    </row>
    <row r="819">
      <c r="D819" s="41"/>
    </row>
    <row r="820">
      <c r="D820" s="41"/>
    </row>
    <row r="821">
      <c r="D821" s="41"/>
    </row>
    <row r="822">
      <c r="D822" s="41"/>
    </row>
    <row r="823">
      <c r="D823" s="41"/>
    </row>
    <row r="824">
      <c r="D824" s="41"/>
    </row>
    <row r="825">
      <c r="D825" s="41"/>
    </row>
    <row r="826">
      <c r="D826" s="41"/>
    </row>
    <row r="827">
      <c r="D827" s="41"/>
    </row>
    <row r="828">
      <c r="D828" s="41"/>
    </row>
    <row r="829">
      <c r="D829" s="41"/>
    </row>
    <row r="830">
      <c r="D830" s="41"/>
    </row>
    <row r="831">
      <c r="D831" s="41"/>
    </row>
    <row r="832">
      <c r="D832" s="41"/>
    </row>
    <row r="833">
      <c r="D833" s="41"/>
    </row>
    <row r="834">
      <c r="D834" s="41"/>
    </row>
    <row r="835">
      <c r="D835" s="41"/>
    </row>
    <row r="836">
      <c r="D836" s="41"/>
    </row>
    <row r="837">
      <c r="D837" s="41"/>
    </row>
    <row r="838">
      <c r="D838" s="41"/>
    </row>
    <row r="839">
      <c r="D839" s="41"/>
    </row>
    <row r="840">
      <c r="D840" s="41"/>
    </row>
    <row r="841">
      <c r="D841" s="41"/>
    </row>
    <row r="842">
      <c r="D842" s="41"/>
    </row>
    <row r="843">
      <c r="D843" s="41"/>
    </row>
    <row r="844">
      <c r="D844" s="41"/>
    </row>
    <row r="845">
      <c r="D845" s="41"/>
    </row>
    <row r="846">
      <c r="D846" s="41"/>
    </row>
    <row r="847">
      <c r="D847" s="41"/>
    </row>
    <row r="848">
      <c r="D848" s="41"/>
    </row>
    <row r="849">
      <c r="D849" s="41"/>
    </row>
    <row r="850">
      <c r="D850" s="41"/>
    </row>
    <row r="851">
      <c r="D851" s="41"/>
    </row>
    <row r="852">
      <c r="D852" s="41"/>
    </row>
    <row r="853">
      <c r="D853" s="41"/>
    </row>
    <row r="854">
      <c r="D854" s="41"/>
    </row>
    <row r="855">
      <c r="D855" s="41"/>
    </row>
    <row r="856">
      <c r="D856" s="41"/>
    </row>
    <row r="857">
      <c r="D857" s="41"/>
    </row>
    <row r="858">
      <c r="D858" s="41"/>
    </row>
    <row r="859">
      <c r="D859" s="41"/>
    </row>
    <row r="860">
      <c r="D860" s="41"/>
    </row>
    <row r="861">
      <c r="D861" s="41"/>
    </row>
    <row r="862">
      <c r="D862" s="41"/>
    </row>
    <row r="863">
      <c r="D863" s="41"/>
    </row>
    <row r="864">
      <c r="D864" s="41"/>
    </row>
    <row r="865">
      <c r="D865" s="41"/>
    </row>
    <row r="866">
      <c r="D866" s="41"/>
    </row>
    <row r="867">
      <c r="D867" s="41"/>
    </row>
    <row r="868">
      <c r="D868" s="41"/>
    </row>
    <row r="869">
      <c r="D869" s="41"/>
    </row>
    <row r="870">
      <c r="D870" s="41"/>
    </row>
    <row r="871">
      <c r="D871" s="41"/>
    </row>
    <row r="872">
      <c r="D872" s="41"/>
    </row>
    <row r="873">
      <c r="D873" s="41"/>
    </row>
    <row r="874">
      <c r="D874" s="41"/>
    </row>
    <row r="875">
      <c r="D875" s="41"/>
    </row>
    <row r="876">
      <c r="D876" s="41"/>
    </row>
    <row r="877">
      <c r="D877" s="41"/>
    </row>
    <row r="878">
      <c r="D878" s="41"/>
    </row>
    <row r="879">
      <c r="D879" s="41"/>
    </row>
    <row r="880">
      <c r="D880" s="41"/>
    </row>
    <row r="881">
      <c r="D881" s="41"/>
    </row>
    <row r="882">
      <c r="D882" s="41"/>
    </row>
    <row r="883">
      <c r="D883" s="41"/>
    </row>
    <row r="884">
      <c r="D884" s="41"/>
    </row>
    <row r="885">
      <c r="D885" s="41"/>
    </row>
    <row r="886">
      <c r="D886" s="41"/>
    </row>
    <row r="887">
      <c r="D887" s="41"/>
    </row>
    <row r="888">
      <c r="D888" s="41"/>
    </row>
    <row r="889">
      <c r="D889" s="41"/>
    </row>
    <row r="890">
      <c r="D890" s="41"/>
    </row>
    <row r="891">
      <c r="D891" s="41"/>
    </row>
    <row r="892">
      <c r="D892" s="41"/>
    </row>
    <row r="893">
      <c r="D893" s="41"/>
    </row>
    <row r="894">
      <c r="D894" s="41"/>
    </row>
    <row r="895">
      <c r="D895" s="41"/>
    </row>
    <row r="896">
      <c r="D896" s="41"/>
    </row>
    <row r="897">
      <c r="D897" s="41"/>
    </row>
    <row r="898">
      <c r="D898" s="41"/>
    </row>
    <row r="899">
      <c r="D899" s="41"/>
    </row>
    <row r="900">
      <c r="D900" s="41"/>
    </row>
    <row r="901">
      <c r="D901" s="41"/>
    </row>
    <row r="902">
      <c r="D902" s="41"/>
    </row>
    <row r="903">
      <c r="D903" s="41"/>
    </row>
    <row r="904">
      <c r="D904" s="41"/>
    </row>
    <row r="905">
      <c r="D905" s="41"/>
    </row>
    <row r="906">
      <c r="D906" s="41"/>
    </row>
    <row r="907">
      <c r="D907" s="41"/>
    </row>
    <row r="908">
      <c r="D908" s="41"/>
    </row>
    <row r="909">
      <c r="D909" s="41"/>
    </row>
    <row r="910">
      <c r="D910" s="41"/>
    </row>
    <row r="911">
      <c r="D911" s="41"/>
    </row>
    <row r="912">
      <c r="D912" s="41"/>
    </row>
    <row r="913">
      <c r="D913" s="41"/>
    </row>
    <row r="914">
      <c r="D914" s="41"/>
    </row>
    <row r="915">
      <c r="D915" s="41"/>
    </row>
    <row r="916">
      <c r="D916" s="41"/>
    </row>
    <row r="917">
      <c r="D917" s="41"/>
    </row>
    <row r="918">
      <c r="D918" s="41"/>
    </row>
    <row r="919">
      <c r="D919" s="41"/>
    </row>
    <row r="920">
      <c r="D920" s="41"/>
    </row>
    <row r="921">
      <c r="D921" s="41"/>
    </row>
    <row r="922">
      <c r="D922" s="41"/>
    </row>
    <row r="923">
      <c r="D923" s="41"/>
    </row>
    <row r="924">
      <c r="D924" s="41"/>
    </row>
    <row r="925">
      <c r="D925" s="41"/>
    </row>
    <row r="926">
      <c r="D926" s="41"/>
    </row>
    <row r="927">
      <c r="D927" s="41"/>
    </row>
    <row r="928">
      <c r="D928" s="41"/>
    </row>
    <row r="929">
      <c r="D929" s="41"/>
    </row>
    <row r="930">
      <c r="D930" s="41"/>
    </row>
    <row r="931">
      <c r="D931" s="41"/>
    </row>
    <row r="932">
      <c r="D932" s="41"/>
    </row>
    <row r="933">
      <c r="D933" s="41"/>
    </row>
    <row r="934">
      <c r="D934" s="41"/>
    </row>
    <row r="935">
      <c r="D935" s="41"/>
    </row>
    <row r="936">
      <c r="D936" s="41"/>
    </row>
    <row r="937">
      <c r="D937" s="41"/>
    </row>
    <row r="938">
      <c r="D938" s="41"/>
    </row>
    <row r="939">
      <c r="D939" s="41"/>
    </row>
    <row r="940">
      <c r="D940" s="41"/>
    </row>
    <row r="941">
      <c r="D941" s="41"/>
    </row>
    <row r="942">
      <c r="D942" s="41"/>
    </row>
    <row r="943">
      <c r="D943" s="41"/>
    </row>
    <row r="944">
      <c r="D944" s="41"/>
    </row>
    <row r="945">
      <c r="D945" s="41"/>
    </row>
    <row r="946">
      <c r="D946" s="41"/>
    </row>
    <row r="947">
      <c r="D947" s="41"/>
    </row>
    <row r="948">
      <c r="D948" s="41"/>
    </row>
    <row r="949">
      <c r="D949" s="41"/>
    </row>
    <row r="950">
      <c r="D950" s="41"/>
    </row>
    <row r="951">
      <c r="D951" s="41"/>
    </row>
    <row r="952">
      <c r="D952" s="41"/>
    </row>
    <row r="953">
      <c r="D953" s="41"/>
    </row>
    <row r="954">
      <c r="D954" s="41"/>
    </row>
    <row r="955">
      <c r="D955" s="41"/>
    </row>
    <row r="956">
      <c r="D956" s="41"/>
    </row>
    <row r="957">
      <c r="D957" s="41"/>
    </row>
    <row r="958">
      <c r="D958" s="41"/>
    </row>
    <row r="959">
      <c r="D959" s="41"/>
    </row>
    <row r="960">
      <c r="D960" s="41"/>
    </row>
    <row r="961">
      <c r="D961" s="41"/>
    </row>
    <row r="962">
      <c r="D962" s="41"/>
    </row>
    <row r="963">
      <c r="D963" s="41"/>
    </row>
    <row r="964">
      <c r="D964" s="41"/>
    </row>
    <row r="965">
      <c r="D965" s="41"/>
    </row>
    <row r="966">
      <c r="D966" s="41"/>
    </row>
    <row r="967">
      <c r="D967" s="41"/>
    </row>
    <row r="968">
      <c r="D968" s="41"/>
    </row>
    <row r="969">
      <c r="D969" s="41"/>
    </row>
    <row r="970">
      <c r="D970" s="41"/>
    </row>
    <row r="971">
      <c r="D971" s="41"/>
    </row>
    <row r="972">
      <c r="D972" s="41"/>
    </row>
    <row r="973">
      <c r="D973" s="41"/>
    </row>
    <row r="974">
      <c r="D974" s="41"/>
    </row>
    <row r="975">
      <c r="D975" s="41"/>
    </row>
    <row r="976">
      <c r="D976" s="41"/>
    </row>
    <row r="977">
      <c r="D977" s="41"/>
    </row>
    <row r="978">
      <c r="D978" s="41"/>
    </row>
    <row r="979">
      <c r="D979" s="41"/>
    </row>
    <row r="980">
      <c r="D980" s="41"/>
    </row>
    <row r="981">
      <c r="D981" s="41"/>
    </row>
    <row r="982">
      <c r="D982" s="41"/>
    </row>
    <row r="983">
      <c r="D983" s="41"/>
    </row>
    <row r="984">
      <c r="D984" s="41"/>
    </row>
    <row r="985">
      <c r="D985" s="41"/>
    </row>
    <row r="986">
      <c r="D986" s="41"/>
    </row>
    <row r="987">
      <c r="D987" s="41"/>
    </row>
    <row r="988">
      <c r="D988" s="41"/>
    </row>
    <row r="989">
      <c r="D989" s="41"/>
    </row>
    <row r="990">
      <c r="D990" s="41"/>
    </row>
    <row r="991">
      <c r="D991" s="41"/>
    </row>
    <row r="992">
      <c r="D992" s="41"/>
    </row>
    <row r="993">
      <c r="D993" s="41"/>
    </row>
    <row r="994">
      <c r="D994" s="41"/>
    </row>
    <row r="995">
      <c r="D995" s="41"/>
    </row>
    <row r="996">
      <c r="D996" s="41"/>
    </row>
    <row r="997">
      <c r="D997" s="41"/>
    </row>
    <row r="998">
      <c r="D998" s="41"/>
    </row>
    <row r="999">
      <c r="D999" s="41"/>
    </row>
    <row r="1000">
      <c r="D1000" s="41"/>
    </row>
    <row r="1001">
      <c r="D1001" s="41"/>
    </row>
    <row r="1002">
      <c r="D1002" s="41"/>
    </row>
  </sheetData>
  <mergeCells count="2">
    <mergeCell ref="A10:C10"/>
    <mergeCell ref="A11:C1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227</v>
      </c>
      <c r="B1" s="43"/>
      <c r="C1" s="43"/>
      <c r="D1" s="43"/>
      <c r="E1" s="43"/>
    </row>
    <row r="2">
      <c r="A2" s="44" t="s">
        <v>228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137000.0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1000.0</v>
      </c>
      <c r="E9" s="62">
        <v>8000.0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140.0</v>
      </c>
      <c r="E11" s="62">
        <v>138600.0</v>
      </c>
    </row>
    <row r="12">
      <c r="A12" s="59" t="s">
        <v>23</v>
      </c>
      <c r="B12" s="59" t="s">
        <v>28</v>
      </c>
      <c r="C12" s="60">
        <v>40.0</v>
      </c>
      <c r="D12" s="61">
        <v>3000.0</v>
      </c>
      <c r="E12" s="62">
        <v>120000.0</v>
      </c>
    </row>
    <row r="13">
      <c r="A13" s="59" t="s">
        <v>23</v>
      </c>
      <c r="B13" s="59" t="s">
        <v>29</v>
      </c>
      <c r="C13" s="60">
        <v>12.0</v>
      </c>
      <c r="D13" s="61">
        <v>100.0</v>
      </c>
      <c r="E13" s="62">
        <v>1200.0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17548.0</v>
      </c>
    </row>
    <row r="15">
      <c r="A15" s="47" t="s">
        <v>30</v>
      </c>
      <c r="B15" s="47" t="s">
        <v>81</v>
      </c>
      <c r="C15" s="60">
        <v>0.0</v>
      </c>
      <c r="D15" s="61">
        <v>0.0</v>
      </c>
      <c r="E15" s="50">
        <v>37999.0</v>
      </c>
    </row>
    <row r="16">
      <c r="A16" s="59" t="s">
        <v>33</v>
      </c>
      <c r="B16" s="59" t="s">
        <v>34</v>
      </c>
      <c r="C16" s="60">
        <v>0.0</v>
      </c>
      <c r="D16" s="61">
        <v>500.0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363347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229</v>
      </c>
      <c r="B23" s="66" t="s">
        <v>230</v>
      </c>
      <c r="C23" s="61" t="s">
        <v>231</v>
      </c>
      <c r="D23" s="65">
        <v>45443.0</v>
      </c>
      <c r="E23" s="62">
        <v>9200.0</v>
      </c>
    </row>
    <row r="24">
      <c r="A24" s="63" t="s">
        <v>37</v>
      </c>
      <c r="B24" s="52"/>
      <c r="C24" s="52"/>
      <c r="D24" s="52"/>
      <c r="E24" s="64">
        <f>SUM(E23)</f>
        <v>9200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372547</v>
      </c>
    </row>
  </sheetData>
  <hyperlinks>
    <hyperlink r:id="rId1" ref="B23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232</v>
      </c>
      <c r="B1" s="43"/>
      <c r="C1" s="43"/>
      <c r="D1" s="43"/>
      <c r="E1" s="43"/>
    </row>
    <row r="2">
      <c r="A2" s="44" t="s">
        <v>233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250.0</v>
      </c>
      <c r="E8" s="62">
        <v>7500.0</v>
      </c>
    </row>
    <row r="9">
      <c r="A9" s="59" t="s">
        <v>23</v>
      </c>
      <c r="B9" s="59" t="s">
        <v>25</v>
      </c>
      <c r="C9" s="60">
        <v>8.0</v>
      </c>
      <c r="D9" s="61">
        <v>500.0</v>
      </c>
      <c r="E9" s="62">
        <v>4000.0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500.0</v>
      </c>
      <c r="E12" s="62">
        <v>20000.0</v>
      </c>
    </row>
    <row r="13">
      <c r="A13" s="59" t="s">
        <v>23</v>
      </c>
      <c r="B13" s="59" t="s">
        <v>29</v>
      </c>
      <c r="C13" s="60">
        <v>12.0</v>
      </c>
      <c r="D13" s="61">
        <v>250.0</v>
      </c>
      <c r="E13" s="62">
        <v>3000.0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50.0</v>
      </c>
      <c r="E17" s="62">
        <v>3500.0</v>
      </c>
    </row>
    <row r="18">
      <c r="A18" s="59" t="s">
        <v>23</v>
      </c>
      <c r="B18" s="59" t="s">
        <v>36</v>
      </c>
      <c r="C18" s="60">
        <v>1000.0</v>
      </c>
      <c r="D18" s="61">
        <v>20.0</v>
      </c>
      <c r="E18" s="62">
        <v>20000.0</v>
      </c>
    </row>
    <row r="19">
      <c r="A19" s="63" t="s">
        <v>37</v>
      </c>
      <c r="B19" s="52"/>
      <c r="C19" s="52"/>
      <c r="D19" s="52"/>
      <c r="E19" s="64">
        <f>SUM(E8:E18)</f>
        <v>167000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69"/>
    </row>
    <row r="24">
      <c r="A24" s="63" t="s">
        <v>37</v>
      </c>
      <c r="B24" s="52"/>
      <c r="C24" s="52"/>
      <c r="D24" s="52"/>
      <c r="E24" s="64">
        <f>SUM(E23)</f>
        <v>0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167000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234</v>
      </c>
      <c r="B1" s="43"/>
      <c r="C1" s="43"/>
      <c r="D1" s="43"/>
      <c r="E1" s="43"/>
    </row>
    <row r="2">
      <c r="A2" s="44" t="s">
        <v>235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55000.0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500.0</v>
      </c>
      <c r="E8" s="62">
        <v>15000.0</v>
      </c>
    </row>
    <row r="9">
      <c r="A9" s="59" t="s">
        <v>23</v>
      </c>
      <c r="B9" s="59" t="s">
        <v>25</v>
      </c>
      <c r="C9" s="60">
        <v>8.0</v>
      </c>
      <c r="D9" s="61">
        <v>1000.0</v>
      </c>
      <c r="E9" s="62">
        <v>8000.0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500.0</v>
      </c>
      <c r="E13" s="62">
        <v>6000.0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7005.0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200.0</v>
      </c>
      <c r="E17" s="62">
        <v>14000.0</v>
      </c>
    </row>
    <row r="18">
      <c r="A18" s="59" t="s">
        <v>23</v>
      </c>
      <c r="B18" s="59" t="s">
        <v>36</v>
      </c>
      <c r="C18" s="60">
        <v>1000.0</v>
      </c>
      <c r="D18" s="52"/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199005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236</v>
      </c>
      <c r="B23" s="66" t="s">
        <v>237</v>
      </c>
      <c r="C23" s="61" t="s">
        <v>114</v>
      </c>
      <c r="D23" s="65">
        <v>45397.0</v>
      </c>
      <c r="E23" s="60">
        <v>23324.0</v>
      </c>
    </row>
    <row r="24">
      <c r="A24" s="59" t="s">
        <v>238</v>
      </c>
      <c r="B24" s="47" t="s">
        <v>239</v>
      </c>
      <c r="C24" s="61" t="s">
        <v>96</v>
      </c>
      <c r="D24" s="65">
        <v>45425.0</v>
      </c>
      <c r="E24" s="60">
        <v>15196.0</v>
      </c>
    </row>
    <row r="25">
      <c r="A25" s="59" t="s">
        <v>240</v>
      </c>
      <c r="B25" s="47" t="s">
        <v>241</v>
      </c>
      <c r="C25" s="61" t="s">
        <v>242</v>
      </c>
      <c r="D25" s="65">
        <v>45425.0</v>
      </c>
      <c r="E25" s="60">
        <v>1800.0</v>
      </c>
    </row>
    <row r="26">
      <c r="A26" s="63" t="s">
        <v>37</v>
      </c>
      <c r="B26" s="52"/>
      <c r="C26" s="52"/>
      <c r="D26" s="52"/>
      <c r="E26" s="64">
        <f>SUM(E23:E25)</f>
        <v>40320</v>
      </c>
    </row>
    <row r="27">
      <c r="A27" s="43"/>
      <c r="B27" s="43"/>
      <c r="C27" s="43"/>
      <c r="D27" s="43"/>
      <c r="E27" s="43"/>
    </row>
    <row r="28">
      <c r="A28" s="63" t="s">
        <v>49</v>
      </c>
      <c r="B28" s="52"/>
      <c r="C28" s="52"/>
      <c r="D28" s="52"/>
      <c r="E28" s="64">
        <f>E19+E26</f>
        <v>239325</v>
      </c>
    </row>
  </sheetData>
  <hyperlinks>
    <hyperlink r:id="rId1" ref="B23"/>
  </hyperlin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25"/>
  </cols>
  <sheetData>
    <row r="1">
      <c r="A1" s="44" t="s">
        <v>243</v>
      </c>
      <c r="B1" s="43"/>
      <c r="C1" s="43"/>
      <c r="D1" s="43"/>
      <c r="E1" s="43"/>
    </row>
    <row r="2">
      <c r="A2" s="44" t="s">
        <v>244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310800.0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1500.0</v>
      </c>
      <c r="E8" s="62">
        <v>45000.0</v>
      </c>
    </row>
    <row r="9">
      <c r="A9" s="59" t="s">
        <v>23</v>
      </c>
      <c r="B9" s="59" t="s">
        <v>25</v>
      </c>
      <c r="C9" s="60">
        <v>8.0</v>
      </c>
      <c r="D9" s="61">
        <v>250.0</v>
      </c>
      <c r="E9" s="62">
        <v>2000.0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150.0</v>
      </c>
      <c r="E11" s="62">
        <v>148500.0</v>
      </c>
    </row>
    <row r="12">
      <c r="A12" s="59" t="s">
        <v>23</v>
      </c>
      <c r="B12" s="59" t="s">
        <v>28</v>
      </c>
      <c r="C12" s="60">
        <v>40.0</v>
      </c>
      <c r="D12" s="61">
        <v>3000.0</v>
      </c>
      <c r="E12" s="62">
        <v>120000.0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17388.0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150.0</v>
      </c>
      <c r="E17" s="62">
        <v>10500.0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365388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245</v>
      </c>
      <c r="B23" s="47" t="s">
        <v>246</v>
      </c>
      <c r="C23" s="61" t="s">
        <v>247</v>
      </c>
      <c r="D23" s="65">
        <v>45442.0</v>
      </c>
      <c r="E23" s="60">
        <v>98622.0</v>
      </c>
    </row>
    <row r="24">
      <c r="A24" s="59" t="s">
        <v>248</v>
      </c>
      <c r="B24" s="47" t="s">
        <v>249</v>
      </c>
      <c r="C24" s="82" t="s">
        <v>205</v>
      </c>
      <c r="D24" s="65">
        <v>45435.0</v>
      </c>
      <c r="E24" s="60">
        <v>12798.0</v>
      </c>
    </row>
    <row r="25">
      <c r="A25" s="59" t="s">
        <v>250</v>
      </c>
      <c r="B25" s="47" t="s">
        <v>251</v>
      </c>
      <c r="C25" s="61" t="s">
        <v>252</v>
      </c>
      <c r="D25" s="65">
        <v>45425.0</v>
      </c>
      <c r="E25" s="60">
        <v>220500.0</v>
      </c>
    </row>
    <row r="26">
      <c r="A26" s="63" t="s">
        <v>37</v>
      </c>
      <c r="B26" s="52"/>
      <c r="C26" s="52"/>
      <c r="D26" s="52"/>
      <c r="E26" s="64">
        <f>SUM(E23:E25)</f>
        <v>331920</v>
      </c>
    </row>
    <row r="27">
      <c r="A27" s="43"/>
      <c r="B27" s="43"/>
      <c r="C27" s="43"/>
      <c r="D27" s="43"/>
      <c r="E27" s="43"/>
    </row>
    <row r="28">
      <c r="A28" s="63" t="s">
        <v>49</v>
      </c>
      <c r="B28" s="52"/>
      <c r="C28" s="52"/>
      <c r="D28" s="52"/>
      <c r="E28" s="64">
        <f>E19+E26</f>
        <v>697308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3.25"/>
  </cols>
  <sheetData>
    <row r="1">
      <c r="A1" s="44" t="s">
        <v>253</v>
      </c>
      <c r="B1" s="43"/>
      <c r="C1" s="43"/>
      <c r="D1" s="43"/>
      <c r="E1" s="43"/>
    </row>
    <row r="2">
      <c r="A2" s="44" t="s">
        <v>254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60000.0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3000.0</v>
      </c>
      <c r="E12" s="62">
        <v>120000.0</v>
      </c>
    </row>
    <row r="13">
      <c r="A13" s="59" t="s">
        <v>23</v>
      </c>
      <c r="B13" s="59" t="s">
        <v>29</v>
      </c>
      <c r="C13" s="60">
        <v>12.0</v>
      </c>
      <c r="D13" s="61">
        <v>100.0</v>
      </c>
      <c r="E13" s="62">
        <v>1200.0</v>
      </c>
    </row>
    <row r="14">
      <c r="A14" s="59" t="s">
        <v>30</v>
      </c>
      <c r="B14" s="59" t="s">
        <v>31</v>
      </c>
      <c r="C14" s="83"/>
      <c r="D14" s="61">
        <v>0.0</v>
      </c>
      <c r="E14" s="62">
        <v>176569.0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30000.0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464569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255</v>
      </c>
      <c r="B23" s="66" t="s">
        <v>256</v>
      </c>
      <c r="C23" s="61" t="s">
        <v>130</v>
      </c>
      <c r="D23" s="65">
        <v>45443.0</v>
      </c>
      <c r="E23" s="60">
        <v>1358.0</v>
      </c>
    </row>
    <row r="24">
      <c r="A24" s="59" t="s">
        <v>257</v>
      </c>
      <c r="B24" s="66" t="s">
        <v>258</v>
      </c>
      <c r="C24" s="61" t="s">
        <v>130</v>
      </c>
      <c r="D24" s="65">
        <v>45416.0</v>
      </c>
      <c r="E24" s="60">
        <v>14455.0</v>
      </c>
    </row>
    <row r="25">
      <c r="A25" s="59" t="s">
        <v>259</v>
      </c>
      <c r="B25" s="47" t="s">
        <v>260</v>
      </c>
      <c r="C25" s="61" t="s">
        <v>261</v>
      </c>
      <c r="D25" s="65">
        <v>45436.0</v>
      </c>
      <c r="E25" s="60">
        <v>27100.0</v>
      </c>
    </row>
    <row r="26">
      <c r="A26" s="63" t="s">
        <v>37</v>
      </c>
      <c r="B26" s="52"/>
      <c r="C26" s="52"/>
      <c r="D26" s="52"/>
      <c r="E26" s="64">
        <f>SUM(E23:E25)</f>
        <v>42913</v>
      </c>
    </row>
    <row r="27">
      <c r="A27" s="43"/>
      <c r="B27" s="43"/>
      <c r="C27" s="43"/>
      <c r="D27" s="43"/>
      <c r="E27" s="43"/>
    </row>
    <row r="28">
      <c r="A28" s="63" t="s">
        <v>49</v>
      </c>
      <c r="B28" s="52"/>
      <c r="C28" s="52"/>
      <c r="D28" s="52"/>
      <c r="E28" s="64">
        <f>E19+E26</f>
        <v>507482</v>
      </c>
    </row>
  </sheetData>
  <hyperlinks>
    <hyperlink r:id="rId1" ref="B23"/>
    <hyperlink r:id="rId2" ref="B24"/>
  </hyperlin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262</v>
      </c>
      <c r="B1" s="43"/>
      <c r="C1" s="43"/>
      <c r="D1" s="43"/>
      <c r="E1" s="43"/>
    </row>
    <row r="2">
      <c r="A2" s="44" t="s">
        <v>263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20000.0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250.0</v>
      </c>
      <c r="E8" s="62">
        <v>7500.0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250.0</v>
      </c>
      <c r="E10" s="62">
        <v>2500.0</v>
      </c>
    </row>
    <row r="11">
      <c r="A11" s="59" t="s">
        <v>23</v>
      </c>
      <c r="B11" s="59" t="s">
        <v>27</v>
      </c>
      <c r="C11" s="60">
        <v>990.0</v>
      </c>
      <c r="D11" s="61">
        <v>50.0</v>
      </c>
      <c r="E11" s="62">
        <v>49500.0</v>
      </c>
    </row>
    <row r="12">
      <c r="A12" s="59" t="s">
        <v>23</v>
      </c>
      <c r="B12" s="59" t="s">
        <v>28</v>
      </c>
      <c r="C12" s="60">
        <v>40.0</v>
      </c>
      <c r="D12" s="61">
        <v>250.0</v>
      </c>
      <c r="E12" s="62">
        <v>10000.0</v>
      </c>
    </row>
    <row r="13">
      <c r="A13" s="59" t="s">
        <v>23</v>
      </c>
      <c r="B13" s="59" t="s">
        <v>29</v>
      </c>
      <c r="C13" s="60">
        <v>12.0</v>
      </c>
      <c r="D13" s="61">
        <v>250.0</v>
      </c>
      <c r="E13" s="62">
        <v>3000.0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150.0</v>
      </c>
      <c r="E17" s="62">
        <v>10500.0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83800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264</v>
      </c>
      <c r="B23" s="47" t="s">
        <v>265</v>
      </c>
      <c r="C23" s="82" t="s">
        <v>48</v>
      </c>
      <c r="D23" s="65">
        <v>45453.0</v>
      </c>
      <c r="E23" s="60">
        <v>6974.0</v>
      </c>
      <c r="F23" s="66" t="s">
        <v>266</v>
      </c>
    </row>
    <row r="24">
      <c r="A24" s="59" t="s">
        <v>267</v>
      </c>
      <c r="B24" s="47" t="s">
        <v>268</v>
      </c>
      <c r="C24" s="82" t="s">
        <v>269</v>
      </c>
      <c r="D24" s="65">
        <v>45449.0</v>
      </c>
      <c r="E24" s="60">
        <v>17300.0</v>
      </c>
    </row>
    <row r="25">
      <c r="A25" s="59" t="s">
        <v>270</v>
      </c>
      <c r="B25" s="84" t="s">
        <v>271</v>
      </c>
      <c r="C25" s="82" t="s">
        <v>272</v>
      </c>
      <c r="D25" s="65">
        <v>45449.0</v>
      </c>
      <c r="E25" s="60">
        <v>20000.0</v>
      </c>
    </row>
    <row r="26">
      <c r="A26" s="59" t="s">
        <v>273</v>
      </c>
      <c r="B26" s="84" t="s">
        <v>274</v>
      </c>
      <c r="C26" s="82" t="s">
        <v>275</v>
      </c>
      <c r="D26" s="65">
        <v>45449.0</v>
      </c>
      <c r="E26" s="60">
        <v>7700.0</v>
      </c>
    </row>
    <row r="27">
      <c r="A27" s="59" t="s">
        <v>276</v>
      </c>
      <c r="B27" s="84" t="s">
        <v>277</v>
      </c>
      <c r="C27" s="82" t="s">
        <v>48</v>
      </c>
      <c r="D27" s="65">
        <v>45449.0</v>
      </c>
      <c r="E27" s="60">
        <v>34322.0</v>
      </c>
    </row>
    <row r="28">
      <c r="A28" s="59" t="s">
        <v>278</v>
      </c>
      <c r="B28" s="84" t="s">
        <v>279</v>
      </c>
      <c r="C28" s="82" t="s">
        <v>280</v>
      </c>
      <c r="D28" s="65">
        <v>45449.0</v>
      </c>
      <c r="E28" s="60">
        <v>8400.0</v>
      </c>
    </row>
    <row r="29">
      <c r="A29" s="59" t="s">
        <v>281</v>
      </c>
      <c r="B29" s="47" t="s">
        <v>282</v>
      </c>
      <c r="C29" s="82" t="s">
        <v>275</v>
      </c>
      <c r="D29" s="65">
        <v>45418.0</v>
      </c>
      <c r="E29" s="60">
        <v>27375.0</v>
      </c>
    </row>
    <row r="30">
      <c r="A30" s="59" t="s">
        <v>283</v>
      </c>
      <c r="B30" s="47" t="s">
        <v>284</v>
      </c>
      <c r="C30" s="82" t="s">
        <v>285</v>
      </c>
      <c r="D30" s="65">
        <v>45418.0</v>
      </c>
      <c r="E30" s="60">
        <v>21000.0</v>
      </c>
    </row>
    <row r="31">
      <c r="A31" s="59" t="s">
        <v>286</v>
      </c>
      <c r="B31" s="47" t="s">
        <v>287</v>
      </c>
      <c r="C31" s="82" t="s">
        <v>288</v>
      </c>
      <c r="D31" s="65">
        <v>45418.0</v>
      </c>
      <c r="E31" s="60">
        <v>3557.0</v>
      </c>
    </row>
    <row r="32">
      <c r="A32" s="63" t="s">
        <v>37</v>
      </c>
      <c r="B32" s="52"/>
      <c r="C32" s="52"/>
      <c r="D32" s="52"/>
      <c r="E32" s="64">
        <f>SUM(E23:E31)</f>
        <v>146628</v>
      </c>
    </row>
    <row r="33">
      <c r="A33" s="43"/>
      <c r="B33" s="43"/>
      <c r="C33" s="43"/>
      <c r="D33" s="43"/>
      <c r="E33" s="43"/>
    </row>
    <row r="34">
      <c r="A34" s="63" t="s">
        <v>49</v>
      </c>
      <c r="B34" s="52"/>
      <c r="C34" s="52"/>
      <c r="D34" s="52"/>
      <c r="E34" s="64">
        <f>E19+E32</f>
        <v>230428</v>
      </c>
    </row>
  </sheetData>
  <hyperlinks>
    <hyperlink r:id="rId1" ref="F23"/>
  </hyperlin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289</v>
      </c>
      <c r="B1" s="43"/>
      <c r="C1" s="43"/>
      <c r="D1" s="43"/>
      <c r="E1" s="43"/>
    </row>
    <row r="2">
      <c r="A2" s="44" t="s">
        <v>290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12700.0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211500</v>
      </c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4" t="s">
        <v>291</v>
      </c>
      <c r="B1" s="43"/>
      <c r="C1" s="43"/>
      <c r="D1" s="43"/>
      <c r="E1" s="43"/>
    </row>
    <row r="2">
      <c r="A2" s="74" t="s">
        <v>292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29999.0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250.0</v>
      </c>
      <c r="E8" s="62">
        <v>7500.0</v>
      </c>
    </row>
    <row r="9">
      <c r="A9" s="59" t="s">
        <v>23</v>
      </c>
      <c r="B9" s="59" t="s">
        <v>25</v>
      </c>
      <c r="C9" s="60">
        <v>8.0</v>
      </c>
      <c r="D9" s="61">
        <v>250.0</v>
      </c>
      <c r="E9" s="62">
        <v>2000.0</v>
      </c>
    </row>
    <row r="10">
      <c r="A10" s="59" t="s">
        <v>23</v>
      </c>
      <c r="B10" s="59" t="s">
        <v>26</v>
      </c>
      <c r="C10" s="60">
        <v>10.0</v>
      </c>
      <c r="D10" s="61">
        <v>250.0</v>
      </c>
      <c r="E10" s="62">
        <v>2500.0</v>
      </c>
    </row>
    <row r="11">
      <c r="A11" s="59" t="s">
        <v>23</v>
      </c>
      <c r="B11" s="59" t="s">
        <v>27</v>
      </c>
      <c r="C11" s="60">
        <v>990.0</v>
      </c>
      <c r="D11" s="61">
        <v>25.0</v>
      </c>
      <c r="E11" s="62">
        <v>24750.0</v>
      </c>
    </row>
    <row r="12">
      <c r="A12" s="59" t="s">
        <v>23</v>
      </c>
      <c r="B12" s="59" t="s">
        <v>28</v>
      </c>
      <c r="C12" s="60">
        <v>40.0</v>
      </c>
      <c r="D12" s="61">
        <v>500.0</v>
      </c>
      <c r="E12" s="62">
        <v>20000.0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5000.0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61750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83"/>
    </row>
    <row r="24">
      <c r="A24" s="52"/>
      <c r="B24" s="52"/>
      <c r="C24" s="52"/>
      <c r="D24" s="68"/>
      <c r="E24" s="83"/>
    </row>
    <row r="25">
      <c r="A25" s="52"/>
      <c r="B25" s="52"/>
      <c r="C25" s="52"/>
      <c r="D25" s="68"/>
      <c r="E25" s="83"/>
    </row>
    <row r="26">
      <c r="A26" s="52"/>
      <c r="B26" s="52"/>
      <c r="C26" s="52"/>
      <c r="D26" s="68"/>
      <c r="E26" s="83"/>
    </row>
    <row r="27">
      <c r="A27" s="63" t="s">
        <v>37</v>
      </c>
      <c r="B27" s="52"/>
      <c r="C27" s="52"/>
      <c r="D27" s="52"/>
      <c r="E27" s="64">
        <f>SUM(E25:E26)</f>
        <v>0</v>
      </c>
    </row>
    <row r="28">
      <c r="A28" s="43"/>
      <c r="B28" s="43"/>
      <c r="C28" s="43"/>
      <c r="D28" s="43"/>
      <c r="E28" s="43"/>
    </row>
    <row r="29">
      <c r="A29" s="63" t="s">
        <v>49</v>
      </c>
      <c r="B29" s="52"/>
      <c r="C29" s="52"/>
      <c r="D29" s="52"/>
      <c r="E29" s="64">
        <f>E19+E27</f>
        <v>61750</v>
      </c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293</v>
      </c>
      <c r="B1" s="43"/>
      <c r="C1" s="43"/>
      <c r="D1" s="43"/>
      <c r="E1" s="43"/>
    </row>
    <row r="2">
      <c r="A2" s="44" t="s">
        <v>294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50000.0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2000.0</v>
      </c>
      <c r="E8" s="62">
        <v>60000.0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100.0</v>
      </c>
      <c r="E10" s="62">
        <v>1000.0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3000.0</v>
      </c>
      <c r="E12" s="62">
        <v>120000.0</v>
      </c>
    </row>
    <row r="13">
      <c r="A13" s="59" t="s">
        <v>23</v>
      </c>
      <c r="B13" s="59" t="s">
        <v>29</v>
      </c>
      <c r="C13" s="60">
        <v>12.0</v>
      </c>
      <c r="D13" s="61">
        <v>500.0</v>
      </c>
      <c r="E13" s="62">
        <v>6000.0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50.0</v>
      </c>
      <c r="E17" s="62">
        <v>3500.0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305300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83"/>
    </row>
    <row r="24">
      <c r="A24" s="63" t="s">
        <v>37</v>
      </c>
      <c r="B24" s="52"/>
      <c r="C24" s="52"/>
      <c r="D24" s="52"/>
      <c r="E24" s="64">
        <f>SUM(E23)</f>
        <v>0</v>
      </c>
    </row>
    <row r="26">
      <c r="A26" s="63" t="s">
        <v>49</v>
      </c>
      <c r="B26" s="52"/>
      <c r="C26" s="52"/>
      <c r="D26" s="52"/>
      <c r="E26" s="64">
        <f>SUM(E19,E24)</f>
        <v>305300</v>
      </c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295</v>
      </c>
      <c r="B1" s="43"/>
      <c r="C1" s="43"/>
      <c r="D1" s="43"/>
      <c r="E1" s="43"/>
    </row>
    <row r="2">
      <c r="A2" s="44" t="s">
        <v>296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1500.0</v>
      </c>
      <c r="E8" s="62">
        <v>45000.0</v>
      </c>
    </row>
    <row r="9">
      <c r="A9" s="59" t="s">
        <v>23</v>
      </c>
      <c r="B9" s="59" t="s">
        <v>25</v>
      </c>
      <c r="C9" s="60">
        <v>8.0</v>
      </c>
      <c r="D9" s="61">
        <v>1000.0</v>
      </c>
      <c r="E9" s="62">
        <v>8000.0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130.0</v>
      </c>
      <c r="E11" s="62">
        <v>128700.0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300.0</v>
      </c>
      <c r="E17" s="62">
        <v>21000.0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319700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  <col customWidth="1" min="3" max="3" width="17.88"/>
  </cols>
  <sheetData>
    <row r="1">
      <c r="A1" s="42" t="s">
        <v>14</v>
      </c>
      <c r="B1" s="43"/>
      <c r="C1" s="43"/>
      <c r="D1" s="43"/>
      <c r="E1" s="43"/>
    </row>
    <row r="2">
      <c r="A2" s="44" t="s">
        <v>15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2" t="s">
        <v>16</v>
      </c>
      <c r="B4" s="43"/>
      <c r="C4" s="43"/>
      <c r="D4" s="43"/>
      <c r="E4" s="45">
        <v>400000.0</v>
      </c>
    </row>
    <row r="5">
      <c r="A5" s="43"/>
      <c r="B5" s="43"/>
      <c r="C5" s="43"/>
      <c r="D5" s="43"/>
      <c r="E5" s="43"/>
    </row>
    <row r="6">
      <c r="A6" s="46" t="s">
        <v>17</v>
      </c>
      <c r="B6" s="43"/>
      <c r="C6" s="43"/>
      <c r="D6" s="43"/>
      <c r="E6" s="43"/>
    </row>
    <row r="7">
      <c r="A7" s="47" t="s">
        <v>18</v>
      </c>
      <c r="B7" s="47" t="s">
        <v>19</v>
      </c>
      <c r="C7" s="47" t="s">
        <v>20</v>
      </c>
      <c r="D7" s="47" t="s">
        <v>21</v>
      </c>
      <c r="E7" s="47" t="s">
        <v>22</v>
      </c>
    </row>
    <row r="8">
      <c r="A8" s="47" t="s">
        <v>23</v>
      </c>
      <c r="B8" s="47" t="s">
        <v>24</v>
      </c>
      <c r="C8" s="48">
        <v>30.0</v>
      </c>
      <c r="D8" s="49">
        <v>0.0</v>
      </c>
      <c r="E8" s="50">
        <v>0.0</v>
      </c>
    </row>
    <row r="9">
      <c r="A9" s="47" t="s">
        <v>23</v>
      </c>
      <c r="B9" s="47" t="s">
        <v>25</v>
      </c>
      <c r="C9" s="48">
        <v>8.0</v>
      </c>
      <c r="D9" s="49">
        <v>0.0</v>
      </c>
      <c r="E9" s="50">
        <v>0.0</v>
      </c>
    </row>
    <row r="10">
      <c r="A10" s="47" t="s">
        <v>23</v>
      </c>
      <c r="B10" s="47" t="s">
        <v>26</v>
      </c>
      <c r="C10" s="48">
        <v>10.0</v>
      </c>
      <c r="D10" s="49">
        <v>250.0</v>
      </c>
      <c r="E10" s="50">
        <v>2500.0</v>
      </c>
    </row>
    <row r="11">
      <c r="A11" s="47" t="s">
        <v>23</v>
      </c>
      <c r="B11" s="47" t="s">
        <v>27</v>
      </c>
      <c r="C11" s="48">
        <v>990.0</v>
      </c>
      <c r="D11" s="49">
        <v>230.0</v>
      </c>
      <c r="E11" s="50">
        <v>227700.0</v>
      </c>
    </row>
    <row r="12">
      <c r="A12" s="47" t="s">
        <v>23</v>
      </c>
      <c r="B12" s="47" t="s">
        <v>28</v>
      </c>
      <c r="C12" s="48">
        <v>40.0</v>
      </c>
      <c r="D12" s="49">
        <v>6000.0</v>
      </c>
      <c r="E12" s="50">
        <v>240000.0</v>
      </c>
    </row>
    <row r="13">
      <c r="A13" s="47" t="s">
        <v>23</v>
      </c>
      <c r="B13" s="47" t="s">
        <v>29</v>
      </c>
      <c r="C13" s="48">
        <v>12.0</v>
      </c>
      <c r="D13" s="49">
        <v>0.0</v>
      </c>
      <c r="E13" s="50">
        <v>0.0</v>
      </c>
    </row>
    <row r="14">
      <c r="A14" s="47" t="s">
        <v>30</v>
      </c>
      <c r="B14" s="47" t="s">
        <v>31</v>
      </c>
      <c r="C14" s="48">
        <v>0.0</v>
      </c>
      <c r="D14" s="49">
        <v>0.0</v>
      </c>
      <c r="E14" s="50">
        <v>88445.0</v>
      </c>
    </row>
    <row r="15">
      <c r="A15" s="47" t="s">
        <v>23</v>
      </c>
      <c r="B15" s="47" t="s">
        <v>32</v>
      </c>
      <c r="C15" s="48">
        <v>0.0</v>
      </c>
      <c r="D15" s="49">
        <v>0.0</v>
      </c>
      <c r="E15" s="50">
        <v>0.0</v>
      </c>
    </row>
    <row r="16">
      <c r="A16" s="47" t="s">
        <v>33</v>
      </c>
      <c r="B16" s="47" t="s">
        <v>34</v>
      </c>
      <c r="C16" s="48">
        <v>0.0</v>
      </c>
      <c r="D16" s="49">
        <v>0.0</v>
      </c>
      <c r="E16" s="50">
        <v>0.0</v>
      </c>
    </row>
    <row r="17">
      <c r="A17" s="47" t="s">
        <v>23</v>
      </c>
      <c r="B17" s="47" t="s">
        <v>35</v>
      </c>
      <c r="C17" s="48">
        <v>70.0</v>
      </c>
      <c r="D17" s="49">
        <v>100.0</v>
      </c>
      <c r="E17" s="50">
        <v>7000.0</v>
      </c>
    </row>
    <row r="18">
      <c r="A18" s="47" t="s">
        <v>23</v>
      </c>
      <c r="B18" s="47" t="s">
        <v>36</v>
      </c>
      <c r="C18" s="48">
        <v>1000.0</v>
      </c>
      <c r="D18" s="49">
        <v>10.0</v>
      </c>
      <c r="E18" s="50">
        <v>10000.0</v>
      </c>
    </row>
    <row r="19">
      <c r="A19" s="51" t="s">
        <v>37</v>
      </c>
      <c r="B19" s="52"/>
      <c r="C19" s="52"/>
      <c r="D19" s="52"/>
      <c r="E19" s="53">
        <v>575645.0</v>
      </c>
    </row>
    <row r="20">
      <c r="A20" s="43"/>
      <c r="B20" s="43"/>
      <c r="C20" s="43"/>
      <c r="D20" s="43"/>
      <c r="E20" s="43"/>
    </row>
    <row r="21">
      <c r="A21" s="46" t="s">
        <v>38</v>
      </c>
      <c r="B21" s="43"/>
      <c r="C21" s="43"/>
      <c r="D21" s="43"/>
      <c r="E21" s="43"/>
    </row>
    <row r="22">
      <c r="A22" s="47" t="s">
        <v>39</v>
      </c>
      <c r="B22" s="47" t="s">
        <v>19</v>
      </c>
      <c r="C22" s="47" t="s">
        <v>40</v>
      </c>
      <c r="D22" s="54" t="s">
        <v>41</v>
      </c>
      <c r="E22" s="47" t="s">
        <v>42</v>
      </c>
    </row>
    <row r="23">
      <c r="A23" s="47" t="s">
        <v>43</v>
      </c>
      <c r="B23" s="54" t="s">
        <v>44</v>
      </c>
      <c r="C23" s="49" t="s">
        <v>45</v>
      </c>
      <c r="D23" s="55">
        <v>45449.0</v>
      </c>
      <c r="E23" s="56">
        <v>23448.0</v>
      </c>
    </row>
    <row r="24">
      <c r="A24" s="47" t="s">
        <v>46</v>
      </c>
      <c r="B24" s="54" t="s">
        <v>47</v>
      </c>
      <c r="C24" s="49" t="s">
        <v>48</v>
      </c>
      <c r="D24" s="55">
        <v>45449.0</v>
      </c>
      <c r="E24" s="56">
        <v>29900.0</v>
      </c>
    </row>
    <row r="25">
      <c r="A25" s="51" t="s">
        <v>37</v>
      </c>
      <c r="B25" s="52"/>
      <c r="C25" s="52"/>
      <c r="D25" s="52"/>
      <c r="E25" s="53">
        <v>53348.0</v>
      </c>
    </row>
    <row r="26">
      <c r="A26" s="43"/>
      <c r="B26" s="43"/>
      <c r="C26" s="43"/>
      <c r="D26" s="43"/>
      <c r="E26" s="43"/>
    </row>
    <row r="27">
      <c r="A27" s="51" t="s">
        <v>49</v>
      </c>
      <c r="B27" s="52"/>
      <c r="C27" s="52"/>
      <c r="D27" s="52"/>
      <c r="E27" s="53">
        <v>628993.0</v>
      </c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4.75"/>
  </cols>
  <sheetData>
    <row r="1">
      <c r="A1" s="44" t="s">
        <v>297</v>
      </c>
      <c r="B1" s="43"/>
      <c r="C1" s="43"/>
      <c r="D1" s="43"/>
      <c r="E1" s="43"/>
    </row>
    <row r="2">
      <c r="A2" s="44" t="s">
        <v>298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50.0</v>
      </c>
      <c r="E11" s="62">
        <v>49500.0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11877.0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61377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299</v>
      </c>
      <c r="B23" s="47" t="s">
        <v>300</v>
      </c>
      <c r="C23" s="82" t="s">
        <v>301</v>
      </c>
      <c r="D23" s="65">
        <v>45461.0</v>
      </c>
      <c r="E23" s="60">
        <v>11910.0</v>
      </c>
    </row>
    <row r="24">
      <c r="A24" s="63" t="s">
        <v>37</v>
      </c>
      <c r="B24" s="52"/>
      <c r="C24" s="52"/>
      <c r="D24" s="52"/>
      <c r="E24" s="64">
        <f>SUM(E23)</f>
        <v>11910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73287</v>
      </c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302</v>
      </c>
      <c r="B1" s="43"/>
      <c r="C1" s="43"/>
      <c r="D1" s="43"/>
      <c r="E1" s="43"/>
    </row>
    <row r="2">
      <c r="A2" s="44" t="s">
        <v>303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2000.0</v>
      </c>
      <c r="E9" s="62">
        <v>16000.0</v>
      </c>
    </row>
    <row r="10">
      <c r="A10" s="59" t="s">
        <v>23</v>
      </c>
      <c r="B10" s="59" t="s">
        <v>26</v>
      </c>
      <c r="C10" s="60">
        <v>10.0</v>
      </c>
      <c r="D10" s="61">
        <v>2000.0</v>
      </c>
      <c r="E10" s="62">
        <v>20000.0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1500.0</v>
      </c>
      <c r="E13" s="62">
        <v>18000.0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300.0</v>
      </c>
      <c r="E17" s="62">
        <v>21000.0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254000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304</v>
      </c>
      <c r="B23" s="47" t="s">
        <v>193</v>
      </c>
      <c r="C23" s="61" t="s">
        <v>305</v>
      </c>
      <c r="D23" s="65">
        <v>45505.0</v>
      </c>
      <c r="E23" s="60">
        <v>12055.0</v>
      </c>
    </row>
    <row r="24">
      <c r="A24" s="59" t="s">
        <v>306</v>
      </c>
      <c r="B24" s="47" t="s">
        <v>193</v>
      </c>
      <c r="C24" s="61" t="s">
        <v>305</v>
      </c>
      <c r="D24" s="65">
        <v>45435.0</v>
      </c>
      <c r="E24" s="60">
        <v>9070.0</v>
      </c>
    </row>
    <row r="25">
      <c r="A25" s="63" t="s">
        <v>37</v>
      </c>
      <c r="B25" s="52"/>
      <c r="C25" s="52"/>
      <c r="D25" s="52"/>
      <c r="E25" s="64">
        <f>SUM(E23:E24)</f>
        <v>21125</v>
      </c>
    </row>
    <row r="26">
      <c r="A26" s="43"/>
      <c r="B26" s="43"/>
      <c r="C26" s="43"/>
      <c r="D26" s="43"/>
      <c r="E26" s="43"/>
    </row>
    <row r="27">
      <c r="A27" s="63" t="s">
        <v>49</v>
      </c>
      <c r="B27" s="52"/>
      <c r="C27" s="52"/>
      <c r="D27" s="52"/>
      <c r="E27" s="64">
        <f>E19+E25</f>
        <v>275125</v>
      </c>
    </row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307</v>
      </c>
      <c r="B1" s="43"/>
      <c r="C1" s="43"/>
      <c r="D1" s="43"/>
      <c r="E1" s="43"/>
    </row>
    <row r="2">
      <c r="A2" s="44" t="s">
        <v>308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44784.0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143784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309</v>
      </c>
      <c r="B23" s="47" t="s">
        <v>310</v>
      </c>
      <c r="C23" s="61" t="s">
        <v>311</v>
      </c>
      <c r="D23" s="65">
        <v>45449.0</v>
      </c>
      <c r="E23" s="60">
        <v>4875.0</v>
      </c>
    </row>
    <row r="24">
      <c r="A24" s="63" t="s">
        <v>37</v>
      </c>
      <c r="B24" s="52"/>
      <c r="C24" s="52"/>
      <c r="D24" s="52"/>
      <c r="E24" s="64">
        <f>SUM(E23)</f>
        <v>4875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148659</v>
      </c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312</v>
      </c>
      <c r="B1" s="43"/>
      <c r="C1" s="43"/>
      <c r="D1" s="43"/>
      <c r="E1" s="43"/>
    </row>
    <row r="2">
      <c r="A2" s="44" t="s">
        <v>313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2" t="s">
        <v>16</v>
      </c>
      <c r="B4" s="43"/>
      <c r="C4" s="43"/>
      <c r="D4" s="43"/>
      <c r="E4" s="45">
        <v>220000.0</v>
      </c>
    </row>
    <row r="5">
      <c r="A5" s="43"/>
      <c r="B5" s="43"/>
      <c r="C5" s="43"/>
      <c r="D5" s="43"/>
      <c r="E5" s="43"/>
    </row>
    <row r="6">
      <c r="A6" s="46" t="s">
        <v>17</v>
      </c>
      <c r="B6" s="43"/>
      <c r="C6" s="43"/>
      <c r="D6" s="43"/>
      <c r="E6" s="43"/>
    </row>
    <row r="7">
      <c r="A7" s="47" t="s">
        <v>18</v>
      </c>
      <c r="B7" s="47" t="s">
        <v>19</v>
      </c>
      <c r="C7" s="47" t="s">
        <v>20</v>
      </c>
      <c r="D7" s="47" t="s">
        <v>21</v>
      </c>
      <c r="E7" s="47" t="s">
        <v>22</v>
      </c>
    </row>
    <row r="8">
      <c r="A8" s="47" t="s">
        <v>23</v>
      </c>
      <c r="B8" s="47" t="s">
        <v>24</v>
      </c>
      <c r="C8" s="48">
        <v>30.0</v>
      </c>
      <c r="D8" s="49">
        <v>0.0</v>
      </c>
      <c r="E8" s="50">
        <v>0.0</v>
      </c>
    </row>
    <row r="9">
      <c r="A9" s="47" t="s">
        <v>23</v>
      </c>
      <c r="B9" s="47" t="s">
        <v>25</v>
      </c>
      <c r="C9" s="48">
        <v>8.0</v>
      </c>
      <c r="D9" s="49">
        <v>0.0</v>
      </c>
      <c r="E9" s="50">
        <v>0.0</v>
      </c>
    </row>
    <row r="10">
      <c r="A10" s="47" t="s">
        <v>23</v>
      </c>
      <c r="B10" s="47" t="s">
        <v>26</v>
      </c>
      <c r="C10" s="48">
        <v>10.0</v>
      </c>
      <c r="D10" s="49">
        <v>0.0</v>
      </c>
      <c r="E10" s="50">
        <v>0.0</v>
      </c>
    </row>
    <row r="11">
      <c r="A11" s="47" t="s">
        <v>23</v>
      </c>
      <c r="B11" s="47" t="s">
        <v>27</v>
      </c>
      <c r="C11" s="48">
        <v>990.0</v>
      </c>
      <c r="D11" s="49">
        <v>150.0</v>
      </c>
      <c r="E11" s="50">
        <v>148500.0</v>
      </c>
    </row>
    <row r="12">
      <c r="A12" s="47" t="s">
        <v>23</v>
      </c>
      <c r="B12" s="47" t="s">
        <v>28</v>
      </c>
      <c r="C12" s="48">
        <v>40.0</v>
      </c>
      <c r="D12" s="49">
        <v>3000.0</v>
      </c>
      <c r="E12" s="50">
        <v>120000.0</v>
      </c>
    </row>
    <row r="13">
      <c r="A13" s="47" t="s">
        <v>23</v>
      </c>
      <c r="B13" s="47" t="s">
        <v>29</v>
      </c>
      <c r="C13" s="48">
        <v>12.0</v>
      </c>
      <c r="D13" s="49">
        <v>0.0</v>
      </c>
      <c r="E13" s="50">
        <v>0.0</v>
      </c>
    </row>
    <row r="14">
      <c r="A14" s="47" t="s">
        <v>30</v>
      </c>
      <c r="B14" s="47" t="s">
        <v>31</v>
      </c>
      <c r="C14" s="48">
        <v>0.0</v>
      </c>
      <c r="D14" s="49">
        <v>0.0</v>
      </c>
      <c r="E14" s="50">
        <v>117001.0</v>
      </c>
    </row>
    <row r="15">
      <c r="A15" s="47" t="s">
        <v>23</v>
      </c>
      <c r="B15" s="47" t="s">
        <v>32</v>
      </c>
      <c r="C15" s="48">
        <v>0.0</v>
      </c>
      <c r="D15" s="49">
        <v>0.0</v>
      </c>
      <c r="E15" s="50">
        <v>0.0</v>
      </c>
    </row>
    <row r="16">
      <c r="A16" s="47" t="s">
        <v>33</v>
      </c>
      <c r="B16" s="47" t="s">
        <v>34</v>
      </c>
      <c r="C16" s="48">
        <v>0.0</v>
      </c>
      <c r="D16" s="49">
        <v>0.0</v>
      </c>
      <c r="E16" s="50">
        <v>0.0</v>
      </c>
    </row>
    <row r="17">
      <c r="A17" s="47" t="s">
        <v>23</v>
      </c>
      <c r="B17" s="47" t="s">
        <v>35</v>
      </c>
      <c r="C17" s="48">
        <v>70.0</v>
      </c>
      <c r="D17" s="49">
        <v>0.0</v>
      </c>
      <c r="E17" s="50">
        <v>0.0</v>
      </c>
    </row>
    <row r="18">
      <c r="A18" s="47" t="s">
        <v>23</v>
      </c>
      <c r="B18" s="47" t="s">
        <v>36</v>
      </c>
      <c r="C18" s="48">
        <v>1000.0</v>
      </c>
      <c r="D18" s="49">
        <v>0.0</v>
      </c>
      <c r="E18" s="50">
        <v>0.0</v>
      </c>
    </row>
    <row r="19">
      <c r="A19" s="51" t="s">
        <v>37</v>
      </c>
      <c r="B19" s="52"/>
      <c r="C19" s="52"/>
      <c r="D19" s="52"/>
      <c r="E19" s="53">
        <v>385501.0</v>
      </c>
    </row>
    <row r="20">
      <c r="A20" s="43"/>
      <c r="B20" s="43"/>
      <c r="C20" s="43"/>
      <c r="D20" s="43"/>
      <c r="E20" s="43"/>
    </row>
    <row r="21">
      <c r="A21" s="46" t="s">
        <v>38</v>
      </c>
      <c r="B21" s="43"/>
      <c r="C21" s="43"/>
      <c r="D21" s="43"/>
      <c r="E21" s="43"/>
    </row>
    <row r="22">
      <c r="A22" s="47" t="s">
        <v>39</v>
      </c>
      <c r="B22" s="47" t="s">
        <v>19</v>
      </c>
      <c r="C22" s="47" t="s">
        <v>40</v>
      </c>
      <c r="D22" s="54" t="s">
        <v>41</v>
      </c>
      <c r="E22" s="47" t="s">
        <v>42</v>
      </c>
    </row>
    <row r="23">
      <c r="A23" s="47" t="s">
        <v>314</v>
      </c>
      <c r="B23" s="54" t="s">
        <v>315</v>
      </c>
      <c r="C23" s="49" t="s">
        <v>316</v>
      </c>
      <c r="D23" s="54" t="s">
        <v>317</v>
      </c>
      <c r="E23" s="56">
        <v>88900.0</v>
      </c>
    </row>
    <row r="24">
      <c r="A24" s="47" t="s">
        <v>318</v>
      </c>
      <c r="B24" s="54" t="s">
        <v>193</v>
      </c>
      <c r="C24" s="49" t="s">
        <v>319</v>
      </c>
      <c r="D24" s="55">
        <v>45299.0</v>
      </c>
      <c r="E24" s="56">
        <v>3580.0</v>
      </c>
    </row>
    <row r="25">
      <c r="A25" s="47" t="s">
        <v>320</v>
      </c>
      <c r="B25" s="54" t="s">
        <v>321</v>
      </c>
      <c r="C25" s="49" t="s">
        <v>319</v>
      </c>
      <c r="D25" s="54" t="s">
        <v>322</v>
      </c>
      <c r="E25" s="56">
        <v>20940.0</v>
      </c>
    </row>
    <row r="26">
      <c r="A26" s="51" t="s">
        <v>37</v>
      </c>
      <c r="B26" s="52"/>
      <c r="C26" s="52"/>
      <c r="D26" s="52"/>
      <c r="E26" s="53">
        <v>113420.0</v>
      </c>
    </row>
    <row r="27">
      <c r="A27" s="43"/>
      <c r="B27" s="43"/>
      <c r="C27" s="43"/>
      <c r="D27" s="43"/>
      <c r="E27" s="43"/>
    </row>
    <row r="28">
      <c r="A28" s="51" t="s">
        <v>49</v>
      </c>
      <c r="B28" s="52"/>
      <c r="C28" s="52"/>
      <c r="D28" s="52"/>
      <c r="E28" s="53">
        <v>498921.0</v>
      </c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323</v>
      </c>
      <c r="B1" s="43"/>
      <c r="C1" s="43"/>
      <c r="D1" s="43"/>
      <c r="E1" s="43"/>
    </row>
    <row r="2">
      <c r="A2" s="74" t="s">
        <v>324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15000.0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27567.0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219367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69"/>
    </row>
    <row r="24">
      <c r="A24" s="63" t="s">
        <v>37</v>
      </c>
      <c r="B24" s="52"/>
      <c r="C24" s="52"/>
      <c r="D24" s="52"/>
      <c r="E24" s="64">
        <f>SUM(E23)</f>
        <v>0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219367</v>
      </c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88"/>
  </cols>
  <sheetData>
    <row r="1">
      <c r="A1" s="44" t="s">
        <v>325</v>
      </c>
      <c r="B1" s="43"/>
      <c r="C1" s="43"/>
      <c r="D1" s="43"/>
      <c r="E1" s="43"/>
    </row>
    <row r="2">
      <c r="A2" s="44" t="s">
        <v>326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0.0</v>
      </c>
      <c r="E11" s="62">
        <v>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14507.0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14507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327</v>
      </c>
      <c r="B23" s="47" t="s">
        <v>328</v>
      </c>
      <c r="C23" s="82" t="s">
        <v>329</v>
      </c>
      <c r="D23" s="65">
        <v>45498.0</v>
      </c>
      <c r="E23" s="60">
        <v>12721.0</v>
      </c>
    </row>
    <row r="24">
      <c r="A24" s="59" t="s">
        <v>330</v>
      </c>
      <c r="B24" s="47" t="s">
        <v>331</v>
      </c>
      <c r="C24" s="82" t="s">
        <v>332</v>
      </c>
      <c r="D24" s="65">
        <v>45448.0</v>
      </c>
      <c r="E24" s="60">
        <v>104397.0</v>
      </c>
    </row>
    <row r="25">
      <c r="A25" s="63" t="s">
        <v>37</v>
      </c>
      <c r="B25" s="52"/>
      <c r="C25" s="52"/>
      <c r="D25" s="52"/>
      <c r="E25" s="64">
        <f>SUM(E23:E24)</f>
        <v>117118</v>
      </c>
    </row>
    <row r="26">
      <c r="A26" s="43"/>
      <c r="B26" s="43"/>
      <c r="C26" s="43"/>
      <c r="D26" s="43"/>
      <c r="E26" s="43"/>
    </row>
    <row r="27">
      <c r="A27" s="63" t="s">
        <v>49</v>
      </c>
      <c r="B27" s="52"/>
      <c r="C27" s="52"/>
      <c r="D27" s="52"/>
      <c r="E27" s="64">
        <f>E19+E25</f>
        <v>131625</v>
      </c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63"/>
  </cols>
  <sheetData>
    <row r="1">
      <c r="A1" s="44" t="s">
        <v>333</v>
      </c>
      <c r="B1" s="43"/>
      <c r="C1" s="43"/>
      <c r="D1" s="43"/>
      <c r="E1" s="43"/>
    </row>
    <row r="2">
      <c r="A2" s="44" t="s">
        <v>334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30.0</v>
      </c>
      <c r="E11" s="62">
        <v>29700.0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122500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335</v>
      </c>
      <c r="B23" s="47" t="s">
        <v>336</v>
      </c>
      <c r="C23" s="82" t="s">
        <v>337</v>
      </c>
      <c r="D23" s="65">
        <v>45456.0</v>
      </c>
      <c r="E23" s="60">
        <v>49160.0</v>
      </c>
    </row>
    <row r="24">
      <c r="A24" s="59" t="s">
        <v>338</v>
      </c>
      <c r="B24" s="47" t="s">
        <v>152</v>
      </c>
      <c r="C24" s="61" t="s">
        <v>90</v>
      </c>
      <c r="D24" s="65">
        <v>45408.0</v>
      </c>
      <c r="E24" s="60">
        <v>20002.0</v>
      </c>
    </row>
    <row r="25">
      <c r="A25" s="63" t="s">
        <v>37</v>
      </c>
      <c r="B25" s="52"/>
      <c r="C25" s="52"/>
      <c r="D25" s="52"/>
      <c r="E25" s="64">
        <f>SUM(E24)</f>
        <v>20002</v>
      </c>
    </row>
    <row r="26">
      <c r="A26" s="43"/>
      <c r="B26" s="43"/>
      <c r="C26" s="43"/>
      <c r="D26" s="43"/>
      <c r="E26" s="43"/>
    </row>
    <row r="27">
      <c r="A27" s="63" t="s">
        <v>49</v>
      </c>
      <c r="B27" s="52"/>
      <c r="C27" s="52"/>
      <c r="D27" s="52"/>
      <c r="E27" s="64">
        <f>E19+E25</f>
        <v>142502</v>
      </c>
    </row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339</v>
      </c>
      <c r="B1" s="43"/>
      <c r="C1" s="43"/>
      <c r="D1" s="43"/>
      <c r="E1" s="43"/>
    </row>
    <row r="2">
      <c r="A2" s="44" t="s">
        <v>340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60.0</v>
      </c>
      <c r="E11" s="62">
        <v>59400.0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29780.0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89180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341</v>
      </c>
      <c r="B23" s="47" t="s">
        <v>342</v>
      </c>
      <c r="C23" s="82" t="s">
        <v>343</v>
      </c>
      <c r="D23" s="65">
        <v>45435.0</v>
      </c>
      <c r="E23" s="60">
        <v>19050.0</v>
      </c>
      <c r="F23" s="66" t="s">
        <v>344</v>
      </c>
    </row>
    <row r="24">
      <c r="A24" s="59" t="s">
        <v>345</v>
      </c>
      <c r="B24" s="47" t="s">
        <v>346</v>
      </c>
      <c r="C24" s="82" t="s">
        <v>347</v>
      </c>
      <c r="D24" s="65">
        <v>45435.0</v>
      </c>
      <c r="E24" s="60">
        <v>15606.0</v>
      </c>
    </row>
    <row r="25">
      <c r="A25" s="59" t="s">
        <v>348</v>
      </c>
      <c r="B25" s="47" t="s">
        <v>349</v>
      </c>
      <c r="C25" s="82" t="s">
        <v>350</v>
      </c>
      <c r="D25" s="65">
        <v>45416.0</v>
      </c>
      <c r="E25" s="60">
        <v>125000.0</v>
      </c>
    </row>
    <row r="26">
      <c r="A26" s="59" t="s">
        <v>351</v>
      </c>
      <c r="B26" s="47" t="s">
        <v>352</v>
      </c>
      <c r="C26" s="82" t="s">
        <v>353</v>
      </c>
      <c r="D26" s="65">
        <v>45408.0</v>
      </c>
      <c r="E26" s="60">
        <v>6930.0</v>
      </c>
    </row>
    <row r="27">
      <c r="A27" s="59" t="s">
        <v>354</v>
      </c>
      <c r="B27" s="47" t="s">
        <v>152</v>
      </c>
      <c r="C27" s="82" t="s">
        <v>153</v>
      </c>
      <c r="D27" s="65">
        <v>45408.0</v>
      </c>
      <c r="E27" s="60">
        <v>8105.0</v>
      </c>
    </row>
    <row r="28">
      <c r="A28" s="59" t="s">
        <v>355</v>
      </c>
      <c r="B28" s="47" t="s">
        <v>356</v>
      </c>
      <c r="C28" s="82" t="s">
        <v>357</v>
      </c>
      <c r="D28" s="65">
        <v>45408.0</v>
      </c>
      <c r="E28" s="60">
        <v>56515.0</v>
      </c>
    </row>
    <row r="29">
      <c r="A29" s="63" t="s">
        <v>37</v>
      </c>
      <c r="B29" s="52"/>
      <c r="C29" s="52"/>
      <c r="D29" s="52"/>
      <c r="E29" s="64">
        <f>SUM(E23:E28)</f>
        <v>231206</v>
      </c>
    </row>
    <row r="30">
      <c r="A30" s="43"/>
      <c r="B30" s="43"/>
      <c r="C30" s="43"/>
      <c r="D30" s="43"/>
      <c r="E30" s="43"/>
    </row>
    <row r="31">
      <c r="A31" s="63" t="s">
        <v>49</v>
      </c>
      <c r="B31" s="52"/>
      <c r="C31" s="52"/>
      <c r="D31" s="52"/>
      <c r="E31" s="64">
        <f>E19+E29</f>
        <v>320386</v>
      </c>
    </row>
  </sheetData>
  <hyperlinks>
    <hyperlink r:id="rId1" ref="F23"/>
  </hyperlin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358</v>
      </c>
      <c r="B1" s="43"/>
      <c r="C1" s="43"/>
      <c r="D1" s="43"/>
      <c r="E1" s="43"/>
    </row>
    <row r="2">
      <c r="A2" s="44" t="s">
        <v>359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20000.0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100.0</v>
      </c>
      <c r="E8" s="62">
        <v>3000.0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34893.0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159693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360</v>
      </c>
      <c r="B23" s="47" t="s">
        <v>361</v>
      </c>
      <c r="C23" s="82" t="s">
        <v>362</v>
      </c>
      <c r="D23" s="65">
        <v>45448.0</v>
      </c>
      <c r="E23" s="62">
        <v>60134.0</v>
      </c>
    </row>
    <row r="24">
      <c r="A24" s="59" t="s">
        <v>363</v>
      </c>
      <c r="B24" s="47" t="s">
        <v>152</v>
      </c>
      <c r="C24" s="82" t="s">
        <v>153</v>
      </c>
      <c r="D24" s="65">
        <v>45421.0</v>
      </c>
      <c r="E24" s="62">
        <v>16277.0</v>
      </c>
      <c r="F24" s="66" t="s">
        <v>364</v>
      </c>
    </row>
    <row r="25">
      <c r="A25" s="59" t="s">
        <v>365</v>
      </c>
      <c r="B25" s="47" t="s">
        <v>349</v>
      </c>
      <c r="C25" s="82" t="s">
        <v>350</v>
      </c>
      <c r="D25" s="65">
        <v>45421.0</v>
      </c>
      <c r="E25" s="62">
        <v>125000.0</v>
      </c>
    </row>
    <row r="26">
      <c r="A26" s="63" t="s">
        <v>37</v>
      </c>
      <c r="B26" s="52"/>
      <c r="C26" s="52"/>
      <c r="D26" s="52"/>
      <c r="E26" s="64">
        <f>SUM(E23:E25)</f>
        <v>201411</v>
      </c>
    </row>
    <row r="27">
      <c r="A27" s="43"/>
      <c r="B27" s="43"/>
      <c r="C27" s="43"/>
      <c r="D27" s="43"/>
      <c r="E27" s="43"/>
    </row>
    <row r="28">
      <c r="A28" s="63" t="s">
        <v>49</v>
      </c>
      <c r="B28" s="52"/>
      <c r="C28" s="52"/>
      <c r="D28" s="52"/>
      <c r="E28" s="64">
        <f>E19+E26</f>
        <v>361104</v>
      </c>
    </row>
  </sheetData>
  <hyperlinks>
    <hyperlink r:id="rId1" ref="F24"/>
  </hyperlin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38"/>
  </cols>
  <sheetData>
    <row r="1">
      <c r="A1" s="44" t="s">
        <v>366</v>
      </c>
      <c r="B1" s="43"/>
      <c r="C1" s="43"/>
      <c r="D1" s="43"/>
      <c r="E1" s="43"/>
    </row>
    <row r="2">
      <c r="A2" s="44" t="s">
        <v>367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85500.0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320.0</v>
      </c>
      <c r="E11" s="62">
        <v>316800.0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14201.0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411001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368</v>
      </c>
      <c r="B23" s="47" t="s">
        <v>369</v>
      </c>
      <c r="C23" s="82" t="s">
        <v>370</v>
      </c>
      <c r="D23" s="65">
        <v>45440.0</v>
      </c>
      <c r="E23" s="60">
        <v>34400.0</v>
      </c>
    </row>
    <row r="24">
      <c r="A24" s="59" t="s">
        <v>371</v>
      </c>
      <c r="B24" s="47" t="s">
        <v>372</v>
      </c>
      <c r="C24" s="82" t="s">
        <v>73</v>
      </c>
      <c r="D24" s="65">
        <v>45440.0</v>
      </c>
      <c r="E24" s="60">
        <v>27355.0</v>
      </c>
    </row>
    <row r="25">
      <c r="A25" s="59" t="s">
        <v>373</v>
      </c>
      <c r="B25" s="47" t="s">
        <v>374</v>
      </c>
      <c r="C25" s="82" t="s">
        <v>96</v>
      </c>
      <c r="D25" s="65">
        <v>45440.0</v>
      </c>
      <c r="E25" s="60">
        <v>9258.0</v>
      </c>
    </row>
    <row r="26">
      <c r="A26" s="59" t="s">
        <v>375</v>
      </c>
      <c r="B26" s="47" t="s">
        <v>376</v>
      </c>
      <c r="C26" s="82" t="s">
        <v>377</v>
      </c>
      <c r="D26" s="65">
        <v>45440.0</v>
      </c>
      <c r="E26" s="60">
        <v>62342.0</v>
      </c>
    </row>
    <row r="27">
      <c r="A27" s="59" t="s">
        <v>378</v>
      </c>
      <c r="B27" s="47" t="s">
        <v>379</v>
      </c>
      <c r="C27" s="82" t="s">
        <v>57</v>
      </c>
      <c r="D27" s="65">
        <v>45440.0</v>
      </c>
      <c r="E27" s="60">
        <v>6999.0</v>
      </c>
    </row>
    <row r="28">
      <c r="A28" s="59" t="s">
        <v>380</v>
      </c>
      <c r="B28" s="47" t="s">
        <v>381</v>
      </c>
      <c r="C28" s="82" t="s">
        <v>382</v>
      </c>
      <c r="D28" s="65">
        <v>45440.0</v>
      </c>
      <c r="E28" s="60">
        <v>8000.0</v>
      </c>
    </row>
    <row r="29">
      <c r="A29" s="59" t="s">
        <v>383</v>
      </c>
      <c r="B29" s="47" t="s">
        <v>384</v>
      </c>
      <c r="C29" s="82" t="s">
        <v>130</v>
      </c>
      <c r="D29" s="65">
        <v>45402.0</v>
      </c>
      <c r="E29" s="60">
        <v>3395.0</v>
      </c>
    </row>
    <row r="30">
      <c r="A30" s="59" t="s">
        <v>385</v>
      </c>
      <c r="B30" s="47" t="s">
        <v>386</v>
      </c>
      <c r="C30" s="82" t="s">
        <v>387</v>
      </c>
      <c r="D30" s="65">
        <v>45402.0</v>
      </c>
      <c r="E30" s="60">
        <v>1500.0</v>
      </c>
    </row>
    <row r="31">
      <c r="A31" s="59" t="s">
        <v>388</v>
      </c>
      <c r="B31" s="47" t="s">
        <v>389</v>
      </c>
      <c r="C31" s="82" t="s">
        <v>96</v>
      </c>
      <c r="D31" s="65">
        <v>45402.0</v>
      </c>
      <c r="E31" s="60">
        <v>33291.0</v>
      </c>
    </row>
    <row r="32">
      <c r="A32" s="59" t="s">
        <v>390</v>
      </c>
      <c r="B32" s="47" t="s">
        <v>391</v>
      </c>
      <c r="C32" s="82" t="s">
        <v>392</v>
      </c>
      <c r="D32" s="65">
        <v>45402.0</v>
      </c>
      <c r="E32" s="60">
        <v>5000.0</v>
      </c>
    </row>
    <row r="33">
      <c r="A33" s="63" t="s">
        <v>37</v>
      </c>
      <c r="B33" s="52"/>
      <c r="C33" s="52"/>
      <c r="D33" s="52"/>
      <c r="E33" s="64">
        <f>SUM(E23:E32)</f>
        <v>191540</v>
      </c>
    </row>
    <row r="34">
      <c r="A34" s="43"/>
      <c r="B34" s="43"/>
      <c r="C34" s="43"/>
      <c r="D34" s="43"/>
      <c r="E34" s="43"/>
    </row>
    <row r="35">
      <c r="A35" s="63" t="s">
        <v>49</v>
      </c>
      <c r="B35" s="52"/>
      <c r="C35" s="52"/>
      <c r="D35" s="52"/>
      <c r="E35" s="64">
        <f>E19+E33</f>
        <v>602541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88"/>
  </cols>
  <sheetData>
    <row r="1">
      <c r="A1" s="44" t="s">
        <v>50</v>
      </c>
      <c r="B1" s="43"/>
      <c r="C1" s="43"/>
      <c r="D1" s="43"/>
      <c r="E1" s="43"/>
    </row>
    <row r="2">
      <c r="A2" s="44" t="s">
        <v>51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254361.0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0.0</v>
      </c>
      <c r="E11" s="62">
        <v>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22334.0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165134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52</v>
      </c>
      <c r="B23" s="47" t="s">
        <v>53</v>
      </c>
      <c r="C23" s="61" t="s">
        <v>54</v>
      </c>
      <c r="D23" s="65">
        <v>45470.0</v>
      </c>
      <c r="E23" s="60">
        <v>7760.0</v>
      </c>
    </row>
    <row r="24">
      <c r="A24" s="59" t="s">
        <v>55</v>
      </c>
      <c r="B24" s="47" t="s">
        <v>56</v>
      </c>
      <c r="C24" s="61" t="s">
        <v>57</v>
      </c>
      <c r="D24" s="65">
        <v>45470.0</v>
      </c>
      <c r="E24" s="60">
        <v>7676.0</v>
      </c>
    </row>
    <row r="25">
      <c r="A25" s="59" t="s">
        <v>58</v>
      </c>
      <c r="B25" s="47" t="s">
        <v>59</v>
      </c>
      <c r="C25" s="61" t="s">
        <v>60</v>
      </c>
      <c r="D25" s="65">
        <v>45435.0</v>
      </c>
      <c r="E25" s="60">
        <v>61419.0</v>
      </c>
    </row>
    <row r="26">
      <c r="A26" s="59" t="s">
        <v>61</v>
      </c>
      <c r="B26" s="47" t="s">
        <v>62</v>
      </c>
      <c r="C26" s="61" t="s">
        <v>63</v>
      </c>
      <c r="D26" s="65">
        <v>45435.0</v>
      </c>
      <c r="E26" s="60">
        <v>5700.0</v>
      </c>
    </row>
    <row r="27">
      <c r="A27" s="59" t="s">
        <v>64</v>
      </c>
      <c r="B27" s="66" t="s">
        <v>65</v>
      </c>
      <c r="C27" s="61" t="s">
        <v>66</v>
      </c>
      <c r="D27" s="65">
        <v>45435.0</v>
      </c>
      <c r="E27" s="60">
        <v>20000.0</v>
      </c>
    </row>
    <row r="28">
      <c r="A28" s="59" t="s">
        <v>67</v>
      </c>
      <c r="B28" s="66" t="s">
        <v>65</v>
      </c>
      <c r="C28" s="61" t="s">
        <v>66</v>
      </c>
      <c r="D28" s="65">
        <v>45435.0</v>
      </c>
      <c r="E28" s="60">
        <v>20000.0</v>
      </c>
    </row>
    <row r="29">
      <c r="A29" s="59" t="s">
        <v>68</v>
      </c>
      <c r="B29" s="66" t="s">
        <v>65</v>
      </c>
      <c r="C29" s="61" t="s">
        <v>66</v>
      </c>
      <c r="D29" s="65">
        <v>45376.0</v>
      </c>
      <c r="E29" s="60">
        <v>20000.0</v>
      </c>
    </row>
    <row r="30">
      <c r="A30" s="59" t="s">
        <v>69</v>
      </c>
      <c r="B30" s="47" t="s">
        <v>70</v>
      </c>
      <c r="C30" s="61" t="s">
        <v>54</v>
      </c>
      <c r="D30" s="65">
        <v>45376.0</v>
      </c>
      <c r="E30" s="60">
        <v>4200.0</v>
      </c>
    </row>
    <row r="31">
      <c r="A31" s="59" t="s">
        <v>71</v>
      </c>
      <c r="B31" s="47" t="s">
        <v>72</v>
      </c>
      <c r="C31" s="61" t="s">
        <v>73</v>
      </c>
      <c r="D31" s="65">
        <v>45376.0</v>
      </c>
      <c r="E31" s="60">
        <v>5566.0</v>
      </c>
    </row>
    <row r="32">
      <c r="A32" s="63" t="s">
        <v>37</v>
      </c>
      <c r="B32" s="52"/>
      <c r="C32" s="52"/>
      <c r="D32" s="52"/>
      <c r="E32" s="64">
        <f>SUM(E23:E31)</f>
        <v>152321</v>
      </c>
    </row>
    <row r="33">
      <c r="A33" s="43"/>
      <c r="B33" s="43"/>
      <c r="C33" s="43"/>
      <c r="D33" s="43"/>
      <c r="E33" s="43"/>
    </row>
    <row r="34">
      <c r="A34" s="63" t="s">
        <v>49</v>
      </c>
      <c r="B34" s="52"/>
      <c r="C34" s="52"/>
      <c r="D34" s="52"/>
      <c r="E34" s="64">
        <f>E19+E32</f>
        <v>317455</v>
      </c>
    </row>
  </sheetData>
  <hyperlinks>
    <hyperlink r:id="rId1" ref="B27"/>
    <hyperlink r:id="rId2" ref="B28"/>
    <hyperlink r:id="rId3" ref="B29"/>
  </hyperlinks>
  <drawing r:id="rId4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88"/>
  </cols>
  <sheetData>
    <row r="1">
      <c r="A1" s="44" t="s">
        <v>393</v>
      </c>
      <c r="B1" s="43"/>
      <c r="C1" s="43"/>
      <c r="D1" s="43"/>
      <c r="E1" s="43"/>
    </row>
    <row r="2">
      <c r="A2" s="44" t="s">
        <v>394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121500.0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1500.0</v>
      </c>
      <c r="E8" s="62">
        <v>45000.0</v>
      </c>
    </row>
    <row r="9">
      <c r="A9" s="59" t="s">
        <v>23</v>
      </c>
      <c r="B9" s="59" t="s">
        <v>25</v>
      </c>
      <c r="C9" s="60">
        <v>8.0</v>
      </c>
      <c r="D9" s="61">
        <v>1500.0</v>
      </c>
      <c r="E9" s="62">
        <v>12000.0</v>
      </c>
    </row>
    <row r="10">
      <c r="A10" s="59" t="s">
        <v>23</v>
      </c>
      <c r="B10" s="59" t="s">
        <v>26</v>
      </c>
      <c r="C10" s="60">
        <v>10.0</v>
      </c>
      <c r="D10" s="61">
        <v>100.0</v>
      </c>
      <c r="E10" s="62">
        <v>1000.0</v>
      </c>
    </row>
    <row r="11">
      <c r="A11" s="59" t="s">
        <v>23</v>
      </c>
      <c r="B11" s="59" t="s">
        <v>27</v>
      </c>
      <c r="C11" s="60">
        <v>500.0</v>
      </c>
      <c r="D11" s="61">
        <v>230.0</v>
      </c>
      <c r="E11" s="62">
        <v>115000.0</v>
      </c>
    </row>
    <row r="12">
      <c r="A12" s="59" t="s">
        <v>23</v>
      </c>
      <c r="B12" s="59" t="s">
        <v>28</v>
      </c>
      <c r="C12" s="60">
        <v>40.0</v>
      </c>
      <c r="D12" s="61">
        <v>200.0</v>
      </c>
      <c r="E12" s="62">
        <v>8000.0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24917.0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30.0</v>
      </c>
      <c r="E17" s="62">
        <v>2100.0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208017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395</v>
      </c>
      <c r="B23" s="47" t="s">
        <v>396</v>
      </c>
      <c r="C23" s="82" t="s">
        <v>397</v>
      </c>
      <c r="D23" s="65">
        <v>45456.0</v>
      </c>
      <c r="E23" s="62">
        <v>3895.0</v>
      </c>
      <c r="F23" s="66" t="s">
        <v>398</v>
      </c>
    </row>
    <row r="24">
      <c r="A24" s="59" t="s">
        <v>399</v>
      </c>
      <c r="B24" s="47" t="s">
        <v>400</v>
      </c>
      <c r="C24" s="82" t="s">
        <v>401</v>
      </c>
      <c r="D24" s="65">
        <v>45456.0</v>
      </c>
      <c r="E24" s="62">
        <v>37000.0</v>
      </c>
    </row>
    <row r="25">
      <c r="A25" s="59" t="s">
        <v>402</v>
      </c>
      <c r="B25" s="47" t="s">
        <v>403</v>
      </c>
      <c r="C25" s="82" t="s">
        <v>404</v>
      </c>
      <c r="D25" s="65">
        <v>45456.0</v>
      </c>
      <c r="E25" s="62">
        <v>17980.0</v>
      </c>
    </row>
    <row r="26">
      <c r="A26" s="59" t="s">
        <v>405</v>
      </c>
      <c r="B26" s="59" t="s">
        <v>406</v>
      </c>
      <c r="C26" s="82" t="s">
        <v>407</v>
      </c>
      <c r="D26" s="65">
        <v>45456.0</v>
      </c>
      <c r="E26" s="62">
        <v>27500.0</v>
      </c>
      <c r="F26" s="66" t="s">
        <v>408</v>
      </c>
    </row>
    <row r="27">
      <c r="A27" s="59" t="s">
        <v>409</v>
      </c>
      <c r="B27" s="47" t="s">
        <v>410</v>
      </c>
      <c r="C27" s="82" t="s">
        <v>411</v>
      </c>
      <c r="D27" s="65">
        <v>45455.0</v>
      </c>
      <c r="E27" s="62">
        <v>2248.0</v>
      </c>
    </row>
    <row r="28">
      <c r="A28" s="59" t="s">
        <v>412</v>
      </c>
      <c r="B28" s="47" t="s">
        <v>47</v>
      </c>
      <c r="C28" s="82" t="s">
        <v>413</v>
      </c>
      <c r="D28" s="65">
        <v>45455.0</v>
      </c>
      <c r="E28" s="62">
        <v>33800.0</v>
      </c>
    </row>
    <row r="29">
      <c r="A29" s="59" t="s">
        <v>414</v>
      </c>
      <c r="B29" s="47" t="s">
        <v>152</v>
      </c>
      <c r="C29" s="82" t="s">
        <v>415</v>
      </c>
      <c r="D29" s="65">
        <v>45449.0</v>
      </c>
      <c r="E29" s="62">
        <v>8870.0</v>
      </c>
    </row>
    <row r="30">
      <c r="A30" s="59" t="s">
        <v>416</v>
      </c>
      <c r="B30" s="47" t="s">
        <v>417</v>
      </c>
      <c r="C30" s="82" t="s">
        <v>418</v>
      </c>
      <c r="D30" s="65">
        <v>45449.0</v>
      </c>
      <c r="E30" s="62">
        <v>4130.0</v>
      </c>
    </row>
    <row r="31">
      <c r="A31" s="59" t="s">
        <v>419</v>
      </c>
      <c r="B31" s="47" t="s">
        <v>420</v>
      </c>
      <c r="C31" s="82" t="s">
        <v>421</v>
      </c>
      <c r="D31" s="65">
        <v>45449.0</v>
      </c>
      <c r="E31" s="62">
        <v>8000.0</v>
      </c>
    </row>
    <row r="32">
      <c r="A32" s="59" t="s">
        <v>422</v>
      </c>
      <c r="B32" s="47" t="s">
        <v>423</v>
      </c>
      <c r="C32" s="82" t="s">
        <v>424</v>
      </c>
      <c r="D32" s="65">
        <v>45442.0</v>
      </c>
      <c r="E32" s="62">
        <v>10500.0</v>
      </c>
    </row>
    <row r="33">
      <c r="A33" s="63" t="s">
        <v>37</v>
      </c>
      <c r="B33" s="59"/>
      <c r="C33" s="52"/>
      <c r="D33" s="52"/>
      <c r="E33" s="64">
        <f>SUM(E23:E32)</f>
        <v>153923</v>
      </c>
    </row>
    <row r="34">
      <c r="A34" s="43"/>
      <c r="B34" s="43"/>
      <c r="C34" s="43"/>
      <c r="D34" s="43"/>
      <c r="E34" s="43"/>
    </row>
    <row r="35">
      <c r="A35" s="63" t="s">
        <v>49</v>
      </c>
      <c r="B35" s="52"/>
      <c r="C35" s="52"/>
      <c r="D35" s="52"/>
      <c r="E35" s="64">
        <f>E19+E33</f>
        <v>361940</v>
      </c>
    </row>
  </sheetData>
  <hyperlinks>
    <hyperlink r:id="rId1" ref="F23"/>
    <hyperlink r:id="rId2" ref="F26"/>
  </hyperlink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25"/>
  </cols>
  <sheetData>
    <row r="1">
      <c r="A1" s="44" t="s">
        <v>425</v>
      </c>
      <c r="B1" s="43"/>
      <c r="C1" s="43"/>
      <c r="D1" s="43"/>
      <c r="E1" s="43"/>
    </row>
    <row r="2">
      <c r="A2" s="44" t="s">
        <v>426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14000.0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500.0</v>
      </c>
      <c r="D11" s="61">
        <v>100.0</v>
      </c>
      <c r="E11" s="62">
        <v>50000.0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50000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427</v>
      </c>
      <c r="B23" s="47" t="s">
        <v>428</v>
      </c>
      <c r="C23" s="82" t="s">
        <v>429</v>
      </c>
      <c r="D23" s="65">
        <v>45481.0</v>
      </c>
      <c r="E23" s="60">
        <v>69850.0</v>
      </c>
    </row>
    <row r="24">
      <c r="A24" s="59" t="s">
        <v>430</v>
      </c>
      <c r="B24" s="47" t="s">
        <v>431</v>
      </c>
      <c r="C24" s="82" t="s">
        <v>432</v>
      </c>
      <c r="D24" s="65">
        <v>45470.0</v>
      </c>
      <c r="E24" s="60">
        <v>11400.0</v>
      </c>
    </row>
    <row r="25">
      <c r="A25" s="59" t="s">
        <v>433</v>
      </c>
      <c r="B25" s="67" t="s">
        <v>434</v>
      </c>
      <c r="C25" s="82" t="s">
        <v>435</v>
      </c>
      <c r="D25" s="65">
        <v>45462.0</v>
      </c>
      <c r="E25" s="60">
        <v>91440.0</v>
      </c>
    </row>
    <row r="26">
      <c r="A26" s="59" t="s">
        <v>436</v>
      </c>
      <c r="B26" s="47" t="s">
        <v>437</v>
      </c>
      <c r="C26" s="82" t="s">
        <v>424</v>
      </c>
      <c r="D26" s="65">
        <v>45442.0</v>
      </c>
      <c r="E26" s="60">
        <v>120000.0</v>
      </c>
    </row>
    <row r="27">
      <c r="A27" s="63" t="s">
        <v>37</v>
      </c>
      <c r="B27" s="52"/>
      <c r="C27" s="52"/>
      <c r="D27" s="52"/>
      <c r="E27" s="64">
        <f>SUM(E23:E26)</f>
        <v>292690</v>
      </c>
    </row>
    <row r="28">
      <c r="A28" s="43"/>
      <c r="B28" s="43"/>
      <c r="C28" s="43"/>
      <c r="D28" s="43"/>
      <c r="E28" s="43"/>
    </row>
    <row r="29">
      <c r="A29" s="63" t="s">
        <v>49</v>
      </c>
      <c r="B29" s="52"/>
      <c r="C29" s="52"/>
      <c r="D29" s="52"/>
      <c r="E29" s="64">
        <f>E19+E27</f>
        <v>342690</v>
      </c>
    </row>
  </sheetData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438</v>
      </c>
      <c r="B1" s="43"/>
      <c r="C1" s="43"/>
      <c r="D1" s="43"/>
      <c r="E1" s="43"/>
    </row>
    <row r="2">
      <c r="A2" s="44" t="s">
        <v>439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20000.0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5000.0</v>
      </c>
      <c r="E9" s="62">
        <v>40000.0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200.0</v>
      </c>
      <c r="E11" s="62">
        <v>198000.0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2000.0</v>
      </c>
      <c r="E13" s="62">
        <v>24000.0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59353.0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361353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440</v>
      </c>
      <c r="B23" s="47" t="s">
        <v>441</v>
      </c>
      <c r="C23" s="82" t="s">
        <v>442</v>
      </c>
      <c r="D23" s="65">
        <v>45435.0</v>
      </c>
      <c r="E23" s="60">
        <v>25130.0</v>
      </c>
    </row>
    <row r="24">
      <c r="A24" s="59" t="s">
        <v>443</v>
      </c>
      <c r="B24" s="47" t="s">
        <v>444</v>
      </c>
      <c r="C24" s="82" t="s">
        <v>347</v>
      </c>
      <c r="D24" s="65">
        <v>45435.0</v>
      </c>
      <c r="E24" s="60">
        <v>6010.0</v>
      </c>
    </row>
    <row r="25">
      <c r="A25" s="59" t="s">
        <v>445</v>
      </c>
      <c r="B25" s="47" t="s">
        <v>152</v>
      </c>
      <c r="C25" s="82" t="s">
        <v>446</v>
      </c>
      <c r="D25" s="65">
        <v>45390.0</v>
      </c>
      <c r="E25" s="60">
        <v>15731.0</v>
      </c>
    </row>
    <row r="26">
      <c r="A26" s="59" t="s">
        <v>447</v>
      </c>
      <c r="B26" s="47" t="s">
        <v>152</v>
      </c>
      <c r="C26" s="82" t="s">
        <v>153</v>
      </c>
      <c r="D26" s="65">
        <v>45384.0</v>
      </c>
      <c r="E26" s="60">
        <v>16167.0</v>
      </c>
    </row>
    <row r="27">
      <c r="A27" s="59" t="s">
        <v>448</v>
      </c>
      <c r="B27" s="47" t="s">
        <v>152</v>
      </c>
      <c r="C27" s="82" t="s">
        <v>153</v>
      </c>
      <c r="D27" s="65">
        <v>45384.0</v>
      </c>
      <c r="E27" s="60">
        <v>26818.0</v>
      </c>
    </row>
    <row r="28">
      <c r="A28" s="59" t="s">
        <v>449</v>
      </c>
      <c r="B28" s="47" t="s">
        <v>152</v>
      </c>
      <c r="C28" s="82" t="s">
        <v>153</v>
      </c>
      <c r="D28" s="65">
        <v>45384.0</v>
      </c>
      <c r="E28" s="60">
        <v>28776.0</v>
      </c>
    </row>
    <row r="29">
      <c r="A29" s="59" t="s">
        <v>450</v>
      </c>
      <c r="B29" s="47" t="s">
        <v>152</v>
      </c>
      <c r="C29" s="82" t="s">
        <v>157</v>
      </c>
      <c r="D29" s="65">
        <v>45384.0</v>
      </c>
      <c r="E29" s="60">
        <v>40384.0</v>
      </c>
    </row>
    <row r="30">
      <c r="A30" s="63" t="s">
        <v>37</v>
      </c>
      <c r="B30" s="52"/>
      <c r="C30" s="52"/>
      <c r="D30" s="52"/>
      <c r="E30" s="64">
        <f>SUM(E23:E29)</f>
        <v>159016</v>
      </c>
    </row>
    <row r="31">
      <c r="A31" s="43"/>
      <c r="B31" s="43"/>
      <c r="C31" s="43"/>
      <c r="D31" s="43"/>
      <c r="E31" s="43"/>
    </row>
    <row r="32">
      <c r="A32" s="63" t="s">
        <v>49</v>
      </c>
      <c r="B32" s="52"/>
      <c r="C32" s="52"/>
      <c r="D32" s="52"/>
      <c r="E32" s="64">
        <f>E19+E30</f>
        <v>520369</v>
      </c>
    </row>
  </sheetData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451</v>
      </c>
      <c r="B1" s="43"/>
      <c r="C1" s="43"/>
      <c r="D1" s="43"/>
      <c r="E1" s="43"/>
    </row>
    <row r="2">
      <c r="A2" s="44" t="s">
        <v>452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14000.0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25.0</v>
      </c>
      <c r="E11" s="62">
        <v>24750.0</v>
      </c>
    </row>
    <row r="12">
      <c r="A12" s="59" t="s">
        <v>23</v>
      </c>
      <c r="B12" s="59" t="s">
        <v>28</v>
      </c>
      <c r="C12" s="60">
        <v>40.0</v>
      </c>
      <c r="D12" s="61">
        <v>500.0</v>
      </c>
      <c r="E12" s="62">
        <v>20000.0</v>
      </c>
    </row>
    <row r="13">
      <c r="A13" s="59" t="s">
        <v>23</v>
      </c>
      <c r="B13" s="59" t="s">
        <v>29</v>
      </c>
      <c r="C13" s="60">
        <v>12.0</v>
      </c>
      <c r="D13" s="61">
        <v>500.0</v>
      </c>
      <c r="E13" s="62">
        <v>6000.0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50750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453</v>
      </c>
      <c r="B23" s="47" t="s">
        <v>454</v>
      </c>
      <c r="C23" s="82" t="s">
        <v>455</v>
      </c>
      <c r="D23" s="65">
        <v>45371.0</v>
      </c>
      <c r="E23" s="60">
        <v>42060.0</v>
      </c>
    </row>
    <row r="24">
      <c r="A24" s="59" t="s">
        <v>456</v>
      </c>
      <c r="B24" s="47" t="s">
        <v>457</v>
      </c>
      <c r="C24" s="82" t="s">
        <v>458</v>
      </c>
      <c r="D24" s="65">
        <v>45350.0</v>
      </c>
      <c r="E24" s="60">
        <v>11970.0</v>
      </c>
    </row>
    <row r="25">
      <c r="A25" s="63" t="s">
        <v>37</v>
      </c>
      <c r="B25" s="52"/>
      <c r="C25" s="52"/>
      <c r="D25" s="52"/>
      <c r="E25" s="64">
        <f>SUM(E23:E24)</f>
        <v>54030</v>
      </c>
    </row>
    <row r="26">
      <c r="A26" s="43"/>
      <c r="B26" s="43"/>
      <c r="C26" s="43"/>
      <c r="D26" s="43"/>
      <c r="E26" s="43"/>
    </row>
    <row r="27">
      <c r="A27" s="63" t="s">
        <v>49</v>
      </c>
      <c r="B27" s="52"/>
      <c r="C27" s="52"/>
      <c r="D27" s="52"/>
      <c r="E27" s="64">
        <f>E19+E25</f>
        <v>104780</v>
      </c>
    </row>
  </sheetData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2" t="s">
        <v>459</v>
      </c>
      <c r="B1" s="43"/>
      <c r="C1" s="43"/>
      <c r="D1" s="43"/>
      <c r="E1" s="43"/>
    </row>
    <row r="2">
      <c r="A2" s="44" t="s">
        <v>459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351971.0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1500.0</v>
      </c>
      <c r="E9" s="62">
        <v>12000.0</v>
      </c>
    </row>
    <row r="10">
      <c r="A10" s="59" t="s">
        <v>23</v>
      </c>
      <c r="B10" s="59" t="s">
        <v>26</v>
      </c>
      <c r="C10" s="60">
        <v>10.0</v>
      </c>
      <c r="D10" s="61">
        <v>1500.0</v>
      </c>
      <c r="E10" s="62">
        <v>15000.0</v>
      </c>
    </row>
    <row r="11">
      <c r="A11" s="59" t="s">
        <v>23</v>
      </c>
      <c r="B11" s="59" t="s">
        <v>27</v>
      </c>
      <c r="C11" s="60">
        <v>990.0</v>
      </c>
      <c r="D11" s="61">
        <v>250.0</v>
      </c>
      <c r="E11" s="62">
        <v>247500.0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98702.0</v>
      </c>
    </row>
    <row r="15">
      <c r="A15" s="59" t="s">
        <v>23</v>
      </c>
      <c r="B15" s="59" t="s">
        <v>32</v>
      </c>
      <c r="C15" s="60">
        <v>0.0</v>
      </c>
      <c r="D15" s="61">
        <v>1.0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200.0</v>
      </c>
      <c r="E17" s="62">
        <v>14000.0</v>
      </c>
    </row>
    <row r="18">
      <c r="A18" s="59" t="s">
        <v>23</v>
      </c>
      <c r="B18" s="59" t="s">
        <v>36</v>
      </c>
      <c r="C18" s="60">
        <v>1000.0</v>
      </c>
      <c r="D18" s="61">
        <v>30.0</v>
      </c>
      <c r="E18" s="62">
        <v>30000.0</v>
      </c>
    </row>
    <row r="19">
      <c r="A19" s="63" t="s">
        <v>37</v>
      </c>
      <c r="B19" s="52"/>
      <c r="C19" s="52"/>
      <c r="D19" s="52"/>
      <c r="E19" s="64">
        <f>SUM(E8:E18)</f>
        <v>509202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460</v>
      </c>
      <c r="B23" s="67" t="s">
        <v>461</v>
      </c>
      <c r="C23" s="82" t="s">
        <v>462</v>
      </c>
      <c r="D23" s="65">
        <v>45456.0</v>
      </c>
      <c r="E23" s="60">
        <v>44750.0</v>
      </c>
    </row>
    <row r="24">
      <c r="A24" s="59" t="s">
        <v>463</v>
      </c>
      <c r="B24" s="47" t="s">
        <v>464</v>
      </c>
      <c r="C24" s="82" t="s">
        <v>465</v>
      </c>
      <c r="D24" s="65">
        <v>45454.0</v>
      </c>
      <c r="E24" s="60">
        <v>34371.0</v>
      </c>
      <c r="F24" s="85" t="s">
        <v>466</v>
      </c>
    </row>
    <row r="25">
      <c r="A25" s="59" t="s">
        <v>467</v>
      </c>
      <c r="B25" s="67" t="s">
        <v>468</v>
      </c>
      <c r="C25" s="82" t="s">
        <v>469</v>
      </c>
      <c r="D25" s="65">
        <v>45446.0</v>
      </c>
      <c r="E25" s="60">
        <v>40000.0</v>
      </c>
    </row>
    <row r="26">
      <c r="A26" s="59" t="s">
        <v>470</v>
      </c>
      <c r="B26" s="47" t="s">
        <v>471</v>
      </c>
      <c r="C26" s="82" t="s">
        <v>465</v>
      </c>
      <c r="D26" s="65">
        <v>45425.0</v>
      </c>
      <c r="E26" s="60">
        <v>38557.0</v>
      </c>
      <c r="F26" s="85" t="s">
        <v>472</v>
      </c>
    </row>
    <row r="27">
      <c r="A27" s="63" t="s">
        <v>37</v>
      </c>
      <c r="B27" s="52"/>
      <c r="C27" s="52"/>
      <c r="D27" s="52"/>
      <c r="E27" s="64">
        <f>SUM(E25:E26)</f>
        <v>78557</v>
      </c>
    </row>
    <row r="28">
      <c r="A28" s="43"/>
      <c r="B28" s="43"/>
      <c r="C28" s="43"/>
      <c r="D28" s="43"/>
      <c r="E28" s="43"/>
    </row>
    <row r="29">
      <c r="A29" s="63" t="s">
        <v>49</v>
      </c>
      <c r="B29" s="52"/>
      <c r="C29" s="52"/>
      <c r="D29" s="52"/>
      <c r="E29" s="64">
        <f>E19+E27</f>
        <v>587759</v>
      </c>
    </row>
  </sheetData>
  <hyperlinks>
    <hyperlink r:id="rId1" ref="F24"/>
    <hyperlink r:id="rId2" ref="F26"/>
  </hyperlink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473</v>
      </c>
      <c r="B1" s="43"/>
      <c r="C1" s="43"/>
      <c r="D1" s="43"/>
      <c r="E1" s="43"/>
    </row>
    <row r="2">
      <c r="A2" s="44" t="s">
        <v>474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181097.0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3000.0</v>
      </c>
      <c r="E10" s="62">
        <v>30000.0</v>
      </c>
    </row>
    <row r="11">
      <c r="A11" s="59" t="s">
        <v>23</v>
      </c>
      <c r="B11" s="59" t="s">
        <v>27</v>
      </c>
      <c r="C11" s="60">
        <v>990.0</v>
      </c>
      <c r="D11" s="61">
        <v>200.0</v>
      </c>
      <c r="E11" s="62">
        <v>198000.0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53332.0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404132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475</v>
      </c>
      <c r="B23" s="47" t="s">
        <v>476</v>
      </c>
      <c r="C23" s="61" t="s">
        <v>477</v>
      </c>
      <c r="D23" s="65">
        <v>45481.0</v>
      </c>
      <c r="E23" s="62">
        <v>10000.0</v>
      </c>
      <c r="F23" s="85" t="s">
        <v>478</v>
      </c>
    </row>
    <row r="24">
      <c r="A24" s="59" t="s">
        <v>479</v>
      </c>
      <c r="B24" s="47" t="s">
        <v>480</v>
      </c>
      <c r="C24" s="61" t="s">
        <v>73</v>
      </c>
      <c r="D24" s="65">
        <v>45481.0</v>
      </c>
      <c r="E24" s="62">
        <v>5272.0</v>
      </c>
    </row>
    <row r="25">
      <c r="A25" s="59" t="s">
        <v>481</v>
      </c>
      <c r="B25" s="47" t="s">
        <v>47</v>
      </c>
      <c r="C25" s="61" t="s">
        <v>130</v>
      </c>
      <c r="D25" s="65">
        <v>45456.0</v>
      </c>
      <c r="E25" s="62">
        <v>6936.0</v>
      </c>
    </row>
    <row r="26">
      <c r="A26" s="59" t="s">
        <v>482</v>
      </c>
      <c r="B26" s="47" t="s">
        <v>483</v>
      </c>
      <c r="C26" s="61" t="s">
        <v>484</v>
      </c>
      <c r="D26" s="65">
        <v>45451.0</v>
      </c>
      <c r="E26" s="62">
        <v>190000.0</v>
      </c>
    </row>
    <row r="27">
      <c r="A27" s="59" t="s">
        <v>485</v>
      </c>
      <c r="B27" s="47" t="s">
        <v>480</v>
      </c>
      <c r="C27" s="61" t="s">
        <v>486</v>
      </c>
      <c r="D27" s="65">
        <v>45451.0</v>
      </c>
      <c r="E27" s="62">
        <v>8000.0</v>
      </c>
    </row>
    <row r="28">
      <c r="A28" s="59" t="s">
        <v>487</v>
      </c>
      <c r="B28" s="47" t="s">
        <v>47</v>
      </c>
      <c r="C28" s="61" t="s">
        <v>48</v>
      </c>
      <c r="D28" s="65">
        <v>45451.0</v>
      </c>
      <c r="E28" s="62">
        <v>49464.0</v>
      </c>
    </row>
    <row r="29">
      <c r="A29" s="59" t="s">
        <v>488</v>
      </c>
      <c r="B29" s="47" t="s">
        <v>489</v>
      </c>
      <c r="C29" s="82" t="s">
        <v>490</v>
      </c>
      <c r="D29" s="65">
        <v>45376.0</v>
      </c>
      <c r="E29" s="62">
        <v>56338.0</v>
      </c>
      <c r="F29" s="85" t="s">
        <v>491</v>
      </c>
    </row>
    <row r="30">
      <c r="A30" s="59" t="s">
        <v>492</v>
      </c>
      <c r="B30" s="67" t="s">
        <v>493</v>
      </c>
      <c r="C30" s="82" t="s">
        <v>73</v>
      </c>
      <c r="D30" s="65">
        <v>45381.0</v>
      </c>
      <c r="E30" s="62">
        <v>12952.0</v>
      </c>
    </row>
    <row r="31">
      <c r="A31" s="63" t="s">
        <v>37</v>
      </c>
      <c r="B31" s="52"/>
      <c r="C31" s="52"/>
      <c r="D31" s="52"/>
      <c r="E31" s="64">
        <f>SUM(E23:E30)</f>
        <v>338962</v>
      </c>
    </row>
    <row r="32">
      <c r="A32" s="43"/>
      <c r="B32" s="43"/>
      <c r="C32" s="43"/>
      <c r="D32" s="43"/>
      <c r="E32" s="43"/>
    </row>
    <row r="33">
      <c r="A33" s="63" t="s">
        <v>49</v>
      </c>
      <c r="B33" s="52"/>
      <c r="C33" s="52"/>
      <c r="D33" s="52"/>
      <c r="E33" s="64">
        <f>E19+E31</f>
        <v>743094</v>
      </c>
    </row>
  </sheetData>
  <hyperlinks>
    <hyperlink r:id="rId1" ref="F23"/>
    <hyperlink r:id="rId2" ref="F29"/>
  </hyperlinks>
  <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63"/>
  </cols>
  <sheetData>
    <row r="1">
      <c r="A1" s="44" t="s">
        <v>494</v>
      </c>
      <c r="B1" s="43"/>
      <c r="C1" s="43"/>
      <c r="D1" s="43"/>
      <c r="E1" s="43"/>
    </row>
    <row r="2">
      <c r="A2" s="44" t="s">
        <v>495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15000.0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0.0</v>
      </c>
      <c r="E8" s="62">
        <v>0.0</v>
      </c>
    </row>
    <row r="9">
      <c r="A9" s="59" t="s">
        <v>23</v>
      </c>
      <c r="B9" s="59" t="s">
        <v>25</v>
      </c>
      <c r="C9" s="60">
        <v>8.0</v>
      </c>
      <c r="D9" s="61">
        <v>0.0</v>
      </c>
      <c r="E9" s="62">
        <v>0.0</v>
      </c>
    </row>
    <row r="10">
      <c r="A10" s="59" t="s">
        <v>23</v>
      </c>
      <c r="B10" s="59" t="s">
        <v>26</v>
      </c>
      <c r="C10" s="60">
        <v>10.0</v>
      </c>
      <c r="D10" s="61">
        <v>0.0</v>
      </c>
      <c r="E10" s="62">
        <v>0.0</v>
      </c>
    </row>
    <row r="11">
      <c r="A11" s="59" t="s">
        <v>23</v>
      </c>
      <c r="B11" s="59" t="s">
        <v>27</v>
      </c>
      <c r="C11" s="60">
        <v>990.0</v>
      </c>
      <c r="D11" s="61">
        <v>200.0</v>
      </c>
      <c r="E11" s="62">
        <v>198000.0</v>
      </c>
    </row>
    <row r="12">
      <c r="A12" s="59" t="s">
        <v>23</v>
      </c>
      <c r="B12" s="59" t="s">
        <v>28</v>
      </c>
      <c r="C12" s="60">
        <v>40.0</v>
      </c>
      <c r="D12" s="61">
        <v>3000.0</v>
      </c>
      <c r="E12" s="62">
        <v>120000.0</v>
      </c>
    </row>
    <row r="13">
      <c r="A13" s="59" t="s">
        <v>23</v>
      </c>
      <c r="B13" s="59" t="s">
        <v>29</v>
      </c>
      <c r="C13" s="60">
        <v>12.0</v>
      </c>
      <c r="D13" s="61">
        <v>0.0</v>
      </c>
      <c r="E13" s="62">
        <v>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18997.0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0.0</v>
      </c>
      <c r="E17" s="62">
        <v>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336997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496</v>
      </c>
      <c r="B23" s="47" t="s">
        <v>369</v>
      </c>
      <c r="C23" s="61" t="s">
        <v>497</v>
      </c>
      <c r="D23" s="65">
        <v>45433.0</v>
      </c>
      <c r="E23" s="60">
        <v>1820.0</v>
      </c>
      <c r="F23" s="66" t="s">
        <v>498</v>
      </c>
    </row>
    <row r="24">
      <c r="A24" s="59" t="s">
        <v>499</v>
      </c>
      <c r="B24" s="47" t="s">
        <v>500</v>
      </c>
      <c r="C24" s="61" t="s">
        <v>96</v>
      </c>
      <c r="D24" s="65">
        <v>45433.0</v>
      </c>
      <c r="E24" s="60">
        <v>7195.0</v>
      </c>
    </row>
    <row r="25">
      <c r="A25" s="59" t="s">
        <v>501</v>
      </c>
      <c r="B25" s="47" t="s">
        <v>502</v>
      </c>
      <c r="C25" s="61" t="s">
        <v>181</v>
      </c>
      <c r="D25" s="65">
        <v>45433.0</v>
      </c>
      <c r="E25" s="60">
        <v>5890.0</v>
      </c>
    </row>
    <row r="26">
      <c r="A26" s="59" t="s">
        <v>503</v>
      </c>
      <c r="B26" s="47" t="s">
        <v>504</v>
      </c>
      <c r="C26" s="61" t="s">
        <v>73</v>
      </c>
      <c r="D26" s="65">
        <v>45504.0</v>
      </c>
      <c r="E26" s="60">
        <v>6349.0</v>
      </c>
      <c r="F26" s="85" t="s">
        <v>505</v>
      </c>
    </row>
    <row r="27">
      <c r="A27" s="63" t="s">
        <v>37</v>
      </c>
      <c r="B27" s="52"/>
      <c r="C27" s="52"/>
      <c r="D27" s="52"/>
      <c r="E27" s="64">
        <f>SUM(E25:E26)</f>
        <v>12239</v>
      </c>
    </row>
    <row r="28">
      <c r="A28" s="43"/>
      <c r="B28" s="43"/>
      <c r="C28" s="43"/>
      <c r="D28" s="43"/>
      <c r="E28" s="43"/>
    </row>
    <row r="29">
      <c r="A29" s="63" t="s">
        <v>49</v>
      </c>
      <c r="B29" s="52"/>
      <c r="C29" s="52"/>
      <c r="D29" s="52"/>
      <c r="E29" s="64">
        <f>E19+E27</f>
        <v>349236</v>
      </c>
    </row>
  </sheetData>
  <hyperlinks>
    <hyperlink r:id="rId1" ref="F23"/>
    <hyperlink r:id="rId2" ref="F26"/>
  </hyperlinks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4" t="s">
        <v>506</v>
      </c>
      <c r="B1" s="43"/>
      <c r="C1" s="43"/>
      <c r="D1" s="43"/>
      <c r="E1" s="43"/>
    </row>
    <row r="2">
      <c r="A2" s="74" t="s">
        <v>507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500.0</v>
      </c>
      <c r="E9" s="62">
        <v>4000.0</v>
      </c>
    </row>
    <row r="10">
      <c r="A10" s="59" t="s">
        <v>23</v>
      </c>
      <c r="B10" s="59" t="s">
        <v>26</v>
      </c>
      <c r="C10" s="60">
        <v>10.0</v>
      </c>
      <c r="D10" s="61">
        <v>500.0</v>
      </c>
      <c r="E10" s="62">
        <v>5000.0</v>
      </c>
    </row>
    <row r="11">
      <c r="A11" s="59" t="s">
        <v>23</v>
      </c>
      <c r="B11" s="59" t="s">
        <v>27</v>
      </c>
      <c r="C11" s="60">
        <v>990.0</v>
      </c>
      <c r="D11" s="61">
        <v>50.0</v>
      </c>
      <c r="E11" s="62">
        <v>49500.0</v>
      </c>
    </row>
    <row r="12">
      <c r="A12" s="59" t="s">
        <v>23</v>
      </c>
      <c r="B12" s="59" t="s">
        <v>28</v>
      </c>
      <c r="C12" s="60">
        <v>40.0</v>
      </c>
      <c r="D12" s="61">
        <v>1500.0</v>
      </c>
      <c r="E12" s="62">
        <v>60000.0</v>
      </c>
    </row>
    <row r="13">
      <c r="A13" s="59" t="s">
        <v>23</v>
      </c>
      <c r="B13" s="59" t="s">
        <v>29</v>
      </c>
      <c r="C13" s="60">
        <v>12.0</v>
      </c>
      <c r="D13" s="61">
        <v>500.0</v>
      </c>
      <c r="E13" s="62">
        <v>6000.0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50.0</v>
      </c>
      <c r="E17" s="62">
        <v>3500.0</v>
      </c>
    </row>
    <row r="18">
      <c r="A18" s="59" t="s">
        <v>23</v>
      </c>
      <c r="B18" s="59" t="s">
        <v>36</v>
      </c>
      <c r="C18" s="60">
        <v>1000.0</v>
      </c>
      <c r="D18" s="61">
        <v>0.0</v>
      </c>
      <c r="E18" s="62">
        <v>0.0</v>
      </c>
    </row>
    <row r="19">
      <c r="A19" s="63" t="s">
        <v>37</v>
      </c>
      <c r="B19" s="52"/>
      <c r="C19" s="52"/>
      <c r="D19" s="52"/>
      <c r="E19" s="64">
        <f>SUM(E8:E18)</f>
        <v>158000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83"/>
    </row>
    <row r="24">
      <c r="A24" s="52"/>
      <c r="B24" s="52"/>
      <c r="C24" s="52"/>
      <c r="D24" s="68"/>
      <c r="E24" s="83"/>
    </row>
    <row r="25">
      <c r="A25" s="52"/>
      <c r="B25" s="52"/>
      <c r="C25" s="52"/>
      <c r="D25" s="68"/>
      <c r="E25" s="83"/>
    </row>
    <row r="26">
      <c r="A26" s="52"/>
      <c r="B26" s="52"/>
      <c r="C26" s="52"/>
      <c r="D26" s="68"/>
      <c r="E26" s="83"/>
    </row>
    <row r="27">
      <c r="A27" s="63" t="s">
        <v>37</v>
      </c>
      <c r="B27" s="52"/>
      <c r="C27" s="52"/>
      <c r="D27" s="52"/>
      <c r="E27" s="64">
        <f>SUM(E25:E26)</f>
        <v>0</v>
      </c>
    </row>
    <row r="28">
      <c r="A28" s="43"/>
      <c r="B28" s="43"/>
      <c r="C28" s="43"/>
      <c r="D28" s="43"/>
      <c r="E28" s="43"/>
    </row>
    <row r="29">
      <c r="A29" s="63" t="s">
        <v>49</v>
      </c>
      <c r="B29" s="52"/>
      <c r="C29" s="52"/>
      <c r="D29" s="52"/>
      <c r="E29" s="64">
        <f>E19+E27</f>
        <v>158000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74</v>
      </c>
      <c r="B1" s="43"/>
      <c r="C1" s="43"/>
      <c r="D1" s="43"/>
      <c r="E1" s="43"/>
    </row>
    <row r="2">
      <c r="A2" s="44" t="s">
        <v>75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2" t="s">
        <v>16</v>
      </c>
      <c r="B4" s="43"/>
      <c r="C4" s="43"/>
      <c r="D4" s="43"/>
      <c r="E4" s="45">
        <v>360000.0</v>
      </c>
    </row>
    <row r="5">
      <c r="A5" s="43"/>
      <c r="B5" s="43"/>
      <c r="C5" s="43"/>
      <c r="D5" s="43"/>
      <c r="E5" s="43"/>
    </row>
    <row r="6">
      <c r="A6" s="46" t="s">
        <v>17</v>
      </c>
      <c r="B6" s="43"/>
      <c r="C6" s="43"/>
      <c r="D6" s="43"/>
      <c r="E6" s="43"/>
    </row>
    <row r="7">
      <c r="A7" s="47" t="s">
        <v>18</v>
      </c>
      <c r="B7" s="47" t="s">
        <v>19</v>
      </c>
      <c r="C7" s="47" t="s">
        <v>20</v>
      </c>
      <c r="D7" s="47" t="s">
        <v>21</v>
      </c>
      <c r="E7" s="47" t="s">
        <v>22</v>
      </c>
    </row>
    <row r="8">
      <c r="A8" s="47" t="s">
        <v>23</v>
      </c>
      <c r="B8" s="47" t="s">
        <v>24</v>
      </c>
      <c r="C8" s="48">
        <v>30.0</v>
      </c>
      <c r="D8" s="49">
        <v>0.0</v>
      </c>
      <c r="E8" s="50">
        <v>0.0</v>
      </c>
    </row>
    <row r="9">
      <c r="A9" s="47" t="s">
        <v>23</v>
      </c>
      <c r="B9" s="47" t="s">
        <v>25</v>
      </c>
      <c r="C9" s="48">
        <v>8.0</v>
      </c>
      <c r="D9" s="49">
        <v>5000.0</v>
      </c>
      <c r="E9" s="50">
        <v>40000.0</v>
      </c>
    </row>
    <row r="10">
      <c r="A10" s="47" t="s">
        <v>23</v>
      </c>
      <c r="B10" s="47" t="s">
        <v>26</v>
      </c>
      <c r="C10" s="48">
        <v>10.0</v>
      </c>
      <c r="D10" s="49">
        <v>3500.0</v>
      </c>
      <c r="E10" s="50">
        <v>35000.0</v>
      </c>
    </row>
    <row r="11">
      <c r="A11" s="47" t="s">
        <v>23</v>
      </c>
      <c r="B11" s="47" t="s">
        <v>27</v>
      </c>
      <c r="C11" s="48">
        <v>990.0</v>
      </c>
      <c r="D11" s="49">
        <v>400.0</v>
      </c>
      <c r="E11" s="50">
        <v>396000.0</v>
      </c>
    </row>
    <row r="12">
      <c r="A12" s="47" t="s">
        <v>23</v>
      </c>
      <c r="B12" s="47" t="s">
        <v>28</v>
      </c>
      <c r="C12" s="48">
        <v>40.0</v>
      </c>
      <c r="D12" s="49">
        <v>5000.0</v>
      </c>
      <c r="E12" s="50">
        <v>200000.0</v>
      </c>
    </row>
    <row r="13">
      <c r="A13" s="47" t="s">
        <v>23</v>
      </c>
      <c r="B13" s="47" t="s">
        <v>29</v>
      </c>
      <c r="C13" s="48">
        <v>12.0</v>
      </c>
      <c r="D13" s="49">
        <v>2100.0</v>
      </c>
      <c r="E13" s="50">
        <v>25200.0</v>
      </c>
    </row>
    <row r="14">
      <c r="A14" s="47" t="s">
        <v>30</v>
      </c>
      <c r="B14" s="47" t="s">
        <v>31</v>
      </c>
      <c r="C14" s="48">
        <v>0.0</v>
      </c>
      <c r="D14" s="49">
        <v>0.0</v>
      </c>
      <c r="E14" s="50">
        <v>12216.0</v>
      </c>
    </row>
    <row r="15">
      <c r="A15" s="47" t="s">
        <v>23</v>
      </c>
      <c r="B15" s="47" t="s">
        <v>32</v>
      </c>
      <c r="C15" s="48">
        <v>0.0</v>
      </c>
      <c r="D15" s="49">
        <v>0.0</v>
      </c>
      <c r="E15" s="50">
        <v>0.0</v>
      </c>
    </row>
    <row r="16">
      <c r="A16" s="47" t="s">
        <v>33</v>
      </c>
      <c r="B16" s="47" t="s">
        <v>34</v>
      </c>
      <c r="C16" s="48">
        <v>0.0</v>
      </c>
      <c r="D16" s="49">
        <v>0.0</v>
      </c>
      <c r="E16" s="50">
        <v>0.0</v>
      </c>
    </row>
    <row r="17">
      <c r="A17" s="47" t="s">
        <v>23</v>
      </c>
      <c r="B17" s="47" t="s">
        <v>35</v>
      </c>
      <c r="C17" s="48">
        <v>70.0</v>
      </c>
      <c r="D17" s="49">
        <v>200.0</v>
      </c>
      <c r="E17" s="50">
        <v>14000.0</v>
      </c>
    </row>
    <row r="18">
      <c r="A18" s="47" t="s">
        <v>23</v>
      </c>
      <c r="B18" s="47" t="s">
        <v>36</v>
      </c>
      <c r="C18" s="48">
        <v>1000.0</v>
      </c>
      <c r="D18" s="49">
        <v>0.0</v>
      </c>
      <c r="E18" s="50">
        <v>0.0</v>
      </c>
    </row>
    <row r="19">
      <c r="A19" s="51" t="s">
        <v>37</v>
      </c>
      <c r="B19" s="52"/>
      <c r="C19" s="52"/>
      <c r="D19" s="52"/>
      <c r="E19" s="53">
        <v>722416.0</v>
      </c>
    </row>
    <row r="20">
      <c r="A20" s="43"/>
      <c r="B20" s="43"/>
      <c r="C20" s="43"/>
      <c r="D20" s="43"/>
      <c r="E20" s="43"/>
    </row>
    <row r="21">
      <c r="A21" s="46" t="s">
        <v>38</v>
      </c>
      <c r="B21" s="43"/>
      <c r="C21" s="43"/>
      <c r="D21" s="43"/>
      <c r="E21" s="43"/>
    </row>
    <row r="22">
      <c r="A22" s="47" t="s">
        <v>39</v>
      </c>
      <c r="B22" s="47" t="s">
        <v>19</v>
      </c>
      <c r="C22" s="47" t="s">
        <v>40</v>
      </c>
      <c r="D22" s="54" t="s">
        <v>41</v>
      </c>
      <c r="E22" s="47" t="s">
        <v>42</v>
      </c>
    </row>
    <row r="23">
      <c r="A23" s="47" t="s">
        <v>76</v>
      </c>
      <c r="B23" s="54" t="s">
        <v>77</v>
      </c>
      <c r="C23" s="48" t="s">
        <v>57</v>
      </c>
      <c r="D23" s="54" t="s">
        <v>78</v>
      </c>
      <c r="E23" s="50">
        <v>22077.0</v>
      </c>
    </row>
    <row r="24">
      <c r="A24" s="51" t="s">
        <v>37</v>
      </c>
      <c r="B24" s="52"/>
      <c r="C24" s="52"/>
      <c r="D24" s="52"/>
      <c r="E24" s="53">
        <v>22077.0</v>
      </c>
    </row>
    <row r="25">
      <c r="A25" s="43"/>
      <c r="B25" s="43"/>
      <c r="C25" s="43"/>
      <c r="D25" s="43"/>
      <c r="E25" s="43"/>
    </row>
    <row r="26">
      <c r="A26" s="51" t="s">
        <v>49</v>
      </c>
      <c r="B26" s="52"/>
      <c r="C26" s="52"/>
      <c r="D26" s="52"/>
      <c r="E26" s="53">
        <v>744493.0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25"/>
  </cols>
  <sheetData>
    <row r="1">
      <c r="A1" s="44" t="s">
        <v>79</v>
      </c>
      <c r="B1" s="43"/>
      <c r="C1" s="43"/>
      <c r="D1" s="43"/>
      <c r="E1" s="43"/>
    </row>
    <row r="2">
      <c r="A2" s="44" t="s">
        <v>80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1066998.0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400.0</v>
      </c>
      <c r="E11" s="62">
        <v>396000.0</v>
      </c>
    </row>
    <row r="12">
      <c r="A12" s="59" t="s">
        <v>23</v>
      </c>
      <c r="B12" s="59" t="s">
        <v>28</v>
      </c>
      <c r="C12" s="60">
        <v>40.0</v>
      </c>
      <c r="D12" s="61">
        <v>0.0</v>
      </c>
      <c r="E12" s="62">
        <v>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813469.0</v>
      </c>
    </row>
    <row r="15">
      <c r="A15" s="47" t="s">
        <v>30</v>
      </c>
      <c r="B15" s="47" t="s">
        <v>81</v>
      </c>
      <c r="C15" s="60">
        <v>0.0</v>
      </c>
      <c r="D15" s="61">
        <v>0.0</v>
      </c>
      <c r="E15" s="50">
        <v>380112.0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1664381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82</v>
      </c>
      <c r="B23" s="66" t="s">
        <v>83</v>
      </c>
      <c r="C23" s="61" t="s">
        <v>84</v>
      </c>
      <c r="D23" s="65">
        <v>45498.0</v>
      </c>
      <c r="E23" s="60">
        <v>13850.0</v>
      </c>
    </row>
    <row r="24">
      <c r="A24" s="59" t="s">
        <v>85</v>
      </c>
      <c r="B24" s="66" t="s">
        <v>86</v>
      </c>
      <c r="C24" s="61" t="s">
        <v>87</v>
      </c>
      <c r="D24" s="65">
        <v>45498.0</v>
      </c>
      <c r="E24" s="60">
        <v>4590.0</v>
      </c>
    </row>
    <row r="25">
      <c r="A25" s="59" t="s">
        <v>88</v>
      </c>
      <c r="B25" s="66" t="s">
        <v>89</v>
      </c>
      <c r="C25" s="61" t="s">
        <v>90</v>
      </c>
      <c r="D25" s="65">
        <v>45498.0</v>
      </c>
      <c r="E25" s="60">
        <v>30045.0</v>
      </c>
    </row>
    <row r="26">
      <c r="A26" s="59" t="s">
        <v>91</v>
      </c>
      <c r="B26" s="66" t="s">
        <v>92</v>
      </c>
      <c r="C26" s="61" t="s">
        <v>93</v>
      </c>
      <c r="D26" s="65">
        <v>45498.0</v>
      </c>
      <c r="E26" s="60">
        <v>46733.0</v>
      </c>
    </row>
    <row r="27">
      <c r="A27" s="59" t="s">
        <v>94</v>
      </c>
      <c r="B27" s="66" t="s">
        <v>95</v>
      </c>
      <c r="C27" s="61" t="s">
        <v>96</v>
      </c>
      <c r="D27" s="65">
        <v>45498.0</v>
      </c>
      <c r="E27" s="60">
        <v>7398.0</v>
      </c>
    </row>
    <row r="28">
      <c r="A28" s="59" t="s">
        <v>97</v>
      </c>
      <c r="B28" s="66" t="s">
        <v>98</v>
      </c>
      <c r="C28" s="61" t="s">
        <v>99</v>
      </c>
      <c r="D28" s="65">
        <v>45455.0</v>
      </c>
      <c r="E28" s="60">
        <v>6020.0</v>
      </c>
    </row>
    <row r="29">
      <c r="A29" s="59" t="s">
        <v>100</v>
      </c>
      <c r="B29" s="66" t="s">
        <v>101</v>
      </c>
      <c r="C29" s="61" t="s">
        <v>57</v>
      </c>
      <c r="D29" s="65">
        <v>45455.0</v>
      </c>
      <c r="E29" s="60">
        <v>6839.0</v>
      </c>
    </row>
    <row r="30">
      <c r="A30" s="59" t="s">
        <v>102</v>
      </c>
      <c r="B30" s="66" t="s">
        <v>103</v>
      </c>
      <c r="C30" s="61" t="s">
        <v>96</v>
      </c>
      <c r="D30" s="65">
        <v>45447.0</v>
      </c>
      <c r="E30" s="60">
        <v>7398.0</v>
      </c>
    </row>
    <row r="31">
      <c r="A31" s="59" t="s">
        <v>104</v>
      </c>
      <c r="B31" s="66" t="s">
        <v>105</v>
      </c>
      <c r="C31" s="61" t="s">
        <v>106</v>
      </c>
      <c r="D31" s="65">
        <v>45443.0</v>
      </c>
      <c r="E31" s="60">
        <v>6800.0</v>
      </c>
    </row>
    <row r="32">
      <c r="A32" s="59" t="s">
        <v>107</v>
      </c>
      <c r="B32" s="47" t="s">
        <v>108</v>
      </c>
      <c r="C32" s="61" t="s">
        <v>109</v>
      </c>
      <c r="D32" s="65">
        <v>45425.0</v>
      </c>
      <c r="E32" s="60">
        <v>155448.0</v>
      </c>
    </row>
    <row r="33">
      <c r="A33" s="59" t="s">
        <v>110</v>
      </c>
      <c r="B33" s="47" t="s">
        <v>111</v>
      </c>
      <c r="C33" s="61" t="s">
        <v>109</v>
      </c>
      <c r="D33" s="65">
        <v>45425.0</v>
      </c>
      <c r="E33" s="60">
        <v>88265.0</v>
      </c>
    </row>
    <row r="34">
      <c r="A34" s="59" t="s">
        <v>112</v>
      </c>
      <c r="B34" s="67" t="s">
        <v>113</v>
      </c>
      <c r="C34" s="61" t="s">
        <v>114</v>
      </c>
      <c r="D34" s="65">
        <v>45379.0</v>
      </c>
      <c r="E34" s="60">
        <v>54545.0</v>
      </c>
    </row>
    <row r="35">
      <c r="A35" s="59" t="s">
        <v>112</v>
      </c>
      <c r="B35" s="67" t="s">
        <v>113</v>
      </c>
      <c r="C35" s="61" t="s">
        <v>114</v>
      </c>
      <c r="D35" s="65">
        <v>45371.0</v>
      </c>
      <c r="E35" s="60">
        <v>46000.0</v>
      </c>
    </row>
    <row r="36">
      <c r="A36" s="59" t="s">
        <v>115</v>
      </c>
      <c r="B36" s="67" t="s">
        <v>113</v>
      </c>
      <c r="C36" s="61" t="s">
        <v>116</v>
      </c>
      <c r="D36" s="65">
        <v>45335.0</v>
      </c>
      <c r="E36" s="60">
        <v>2717.0</v>
      </c>
    </row>
    <row r="37">
      <c r="A37" s="59" t="s">
        <v>117</v>
      </c>
      <c r="B37" s="66" t="s">
        <v>118</v>
      </c>
      <c r="C37" s="61" t="s">
        <v>119</v>
      </c>
      <c r="D37" s="65">
        <v>45321.0</v>
      </c>
      <c r="E37" s="60">
        <v>43022.0</v>
      </c>
    </row>
    <row r="38">
      <c r="A38" s="59" t="s">
        <v>120</v>
      </c>
      <c r="B38" s="66" t="s">
        <v>121</v>
      </c>
      <c r="C38" s="61" t="s">
        <v>122</v>
      </c>
      <c r="D38" s="65">
        <v>45315.0</v>
      </c>
      <c r="E38" s="60">
        <v>3160.0</v>
      </c>
    </row>
    <row r="39">
      <c r="A39" s="59" t="s">
        <v>123</v>
      </c>
      <c r="B39" s="66" t="s">
        <v>124</v>
      </c>
      <c r="C39" s="61" t="s">
        <v>73</v>
      </c>
      <c r="D39" s="65">
        <v>45315.0</v>
      </c>
      <c r="E39" s="60">
        <v>16805.0</v>
      </c>
    </row>
    <row r="40">
      <c r="A40" s="59" t="s">
        <v>125</v>
      </c>
      <c r="B40" s="66" t="s">
        <v>126</v>
      </c>
      <c r="C40" s="61" t="s">
        <v>127</v>
      </c>
      <c r="D40" s="65">
        <v>45315.0</v>
      </c>
      <c r="E40" s="60">
        <v>7210.0</v>
      </c>
    </row>
    <row r="41">
      <c r="A41" s="47" t="s">
        <v>128</v>
      </c>
      <c r="B41" s="66" t="s">
        <v>129</v>
      </c>
      <c r="C41" s="61" t="s">
        <v>130</v>
      </c>
      <c r="D41" s="65">
        <v>45315.0</v>
      </c>
      <c r="E41" s="60">
        <v>14784.0</v>
      </c>
    </row>
    <row r="42">
      <c r="A42" s="59" t="s">
        <v>131</v>
      </c>
      <c r="B42" s="66" t="s">
        <v>132</v>
      </c>
      <c r="C42" s="61" t="s">
        <v>133</v>
      </c>
      <c r="D42" s="65">
        <v>45315.0</v>
      </c>
      <c r="E42" s="60">
        <v>7890.0</v>
      </c>
    </row>
    <row r="43">
      <c r="A43" s="59" t="s">
        <v>134</v>
      </c>
      <c r="B43" s="66" t="s">
        <v>135</v>
      </c>
      <c r="C43" s="61" t="s">
        <v>136</v>
      </c>
      <c r="D43" s="65">
        <v>45315.0</v>
      </c>
      <c r="E43" s="60">
        <v>10700.0</v>
      </c>
    </row>
    <row r="44">
      <c r="A44" s="59" t="s">
        <v>137</v>
      </c>
      <c r="B44" s="66" t="s">
        <v>138</v>
      </c>
      <c r="C44" s="61" t="s">
        <v>139</v>
      </c>
      <c r="D44" s="65">
        <v>45315.0</v>
      </c>
      <c r="E44" s="60">
        <v>9451.0</v>
      </c>
    </row>
    <row r="45">
      <c r="A45" s="59" t="s">
        <v>140</v>
      </c>
      <c r="B45" s="66" t="s">
        <v>141</v>
      </c>
      <c r="C45" s="61" t="s">
        <v>119</v>
      </c>
      <c r="D45" s="65">
        <v>45310.0</v>
      </c>
      <c r="E45" s="60">
        <v>148794.0</v>
      </c>
    </row>
    <row r="46">
      <c r="A46" s="59" t="s">
        <v>142</v>
      </c>
      <c r="B46" s="66" t="s">
        <v>143</v>
      </c>
      <c r="C46" s="61" t="s">
        <v>73</v>
      </c>
      <c r="D46" s="65">
        <v>45310.0</v>
      </c>
      <c r="E46" s="60">
        <v>1206.0</v>
      </c>
    </row>
    <row r="47">
      <c r="A47" s="59" t="s">
        <v>144</v>
      </c>
      <c r="B47" s="66" t="s">
        <v>145</v>
      </c>
      <c r="C47" s="61" t="s">
        <v>146</v>
      </c>
      <c r="D47" s="65">
        <v>45449.0</v>
      </c>
      <c r="E47" s="60">
        <v>63500.0</v>
      </c>
    </row>
    <row r="48">
      <c r="A48" s="63" t="s">
        <v>37</v>
      </c>
      <c r="B48" s="52"/>
      <c r="C48" s="52"/>
      <c r="D48" s="52"/>
      <c r="E48" s="64">
        <f>SUM(E41:E47)</f>
        <v>256325</v>
      </c>
    </row>
    <row r="49">
      <c r="A49" s="43"/>
      <c r="B49" s="43"/>
      <c r="C49" s="43"/>
      <c r="D49" s="43"/>
      <c r="E49" s="43"/>
    </row>
    <row r="50">
      <c r="A50" s="63" t="s">
        <v>49</v>
      </c>
      <c r="B50" s="52"/>
      <c r="C50" s="52"/>
      <c r="D50" s="52"/>
      <c r="E50" s="64">
        <f>E19+E48</f>
        <v>1920706</v>
      </c>
    </row>
  </sheetData>
  <hyperlinks>
    <hyperlink r:id="rId1" ref="B23"/>
    <hyperlink r:id="rId2" ref="B24"/>
    <hyperlink r:id="rId3" ref="B25"/>
    <hyperlink r:id="rId4" ref="B26"/>
    <hyperlink r:id="rId5" ref="B27"/>
    <hyperlink r:id="rId6" ref="B28"/>
    <hyperlink r:id="rId7" ref="B29"/>
    <hyperlink r:id="rId8" ref="B30"/>
    <hyperlink r:id="rId9" ref="B31"/>
    <hyperlink r:id="rId10" ref="B37"/>
    <hyperlink r:id="rId11" ref="B38"/>
    <hyperlink r:id="rId12" ref="B39"/>
    <hyperlink r:id="rId13" ref="B40"/>
    <hyperlink r:id="rId14" ref="B41"/>
    <hyperlink r:id="rId15" ref="B42"/>
    <hyperlink r:id="rId16" ref="B43"/>
    <hyperlink r:id="rId17" ref="B44"/>
    <hyperlink r:id="rId18" ref="B45"/>
    <hyperlink r:id="rId19" ref="B46"/>
    <hyperlink r:id="rId20" ref="B47"/>
  </hyperlinks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147</v>
      </c>
      <c r="B1" s="43"/>
      <c r="C1" s="43"/>
      <c r="D1" s="43"/>
      <c r="E1" s="43"/>
    </row>
    <row r="2">
      <c r="A2" s="44" t="s">
        <v>148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5000.0</v>
      </c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1000.0</v>
      </c>
      <c r="E8" s="62">
        <v>30000.0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105155.0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318955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2"/>
      <c r="B23" s="52"/>
      <c r="C23" s="52"/>
      <c r="D23" s="68"/>
      <c r="E23" s="69"/>
    </row>
    <row r="24">
      <c r="A24" s="63" t="s">
        <v>37</v>
      </c>
      <c r="B24" s="52"/>
      <c r="C24" s="52"/>
      <c r="D24" s="52"/>
      <c r="E24" s="64">
        <f>SUM(E23)</f>
        <v>0</v>
      </c>
    </row>
    <row r="25">
      <c r="A25" s="43"/>
      <c r="B25" s="43"/>
      <c r="C25" s="43"/>
      <c r="D25" s="43"/>
      <c r="E25" s="43"/>
    </row>
    <row r="26">
      <c r="A26" s="63" t="s">
        <v>49</v>
      </c>
      <c r="B26" s="52"/>
      <c r="C26" s="52"/>
      <c r="D26" s="52"/>
      <c r="E26" s="64">
        <f>E19+E24</f>
        <v>318955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38"/>
    <col customWidth="1" min="2" max="2" width="19.88"/>
    <col customWidth="1" min="3" max="3" width="13.75"/>
  </cols>
  <sheetData>
    <row r="1">
      <c r="A1" s="44" t="s">
        <v>149</v>
      </c>
      <c r="B1" s="43"/>
      <c r="C1" s="43"/>
      <c r="D1" s="43"/>
      <c r="E1" s="43"/>
    </row>
    <row r="2">
      <c r="A2" s="44" t="s">
        <v>150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2" t="s">
        <v>16</v>
      </c>
      <c r="B4" s="43"/>
      <c r="C4" s="43"/>
      <c r="D4" s="43"/>
      <c r="E4" s="45">
        <v>398000.0</v>
      </c>
    </row>
    <row r="5">
      <c r="A5" s="43"/>
      <c r="B5" s="43"/>
      <c r="C5" s="43"/>
      <c r="D5" s="43"/>
      <c r="E5" s="43"/>
    </row>
    <row r="6">
      <c r="A6" s="46" t="s">
        <v>17</v>
      </c>
      <c r="B6" s="43"/>
      <c r="C6" s="43"/>
      <c r="D6" s="43"/>
      <c r="E6" s="43"/>
    </row>
    <row r="7">
      <c r="A7" s="47" t="s">
        <v>18</v>
      </c>
      <c r="B7" s="47" t="s">
        <v>19</v>
      </c>
      <c r="C7" s="47" t="s">
        <v>20</v>
      </c>
      <c r="D7" s="47" t="s">
        <v>21</v>
      </c>
      <c r="E7" s="47" t="s">
        <v>22</v>
      </c>
    </row>
    <row r="8">
      <c r="A8" s="47" t="s">
        <v>23</v>
      </c>
      <c r="B8" s="47" t="s">
        <v>24</v>
      </c>
      <c r="C8" s="48">
        <v>30.0</v>
      </c>
      <c r="D8" s="49">
        <v>1000.0</v>
      </c>
      <c r="E8" s="50">
        <v>30000.0</v>
      </c>
    </row>
    <row r="9">
      <c r="A9" s="47" t="s">
        <v>23</v>
      </c>
      <c r="B9" s="47" t="s">
        <v>25</v>
      </c>
      <c r="C9" s="48">
        <v>8.0</v>
      </c>
      <c r="D9" s="49">
        <v>100.0</v>
      </c>
      <c r="E9" s="50">
        <v>800.0</v>
      </c>
    </row>
    <row r="10">
      <c r="A10" s="47" t="s">
        <v>23</v>
      </c>
      <c r="B10" s="47" t="s">
        <v>26</v>
      </c>
      <c r="C10" s="48">
        <v>10.0</v>
      </c>
      <c r="D10" s="49">
        <v>1000.0</v>
      </c>
      <c r="E10" s="50">
        <v>10000.0</v>
      </c>
    </row>
    <row r="11">
      <c r="A11" s="47" t="s">
        <v>23</v>
      </c>
      <c r="B11" s="47" t="s">
        <v>27</v>
      </c>
      <c r="C11" s="48">
        <v>990.0</v>
      </c>
      <c r="D11" s="49">
        <v>50.0</v>
      </c>
      <c r="E11" s="50">
        <v>49500.0</v>
      </c>
    </row>
    <row r="12">
      <c r="A12" s="47" t="s">
        <v>23</v>
      </c>
      <c r="B12" s="47" t="s">
        <v>28</v>
      </c>
      <c r="C12" s="48">
        <v>40.0</v>
      </c>
      <c r="D12" s="49">
        <v>1000.0</v>
      </c>
      <c r="E12" s="50">
        <v>40000.0</v>
      </c>
    </row>
    <row r="13">
      <c r="A13" s="47" t="s">
        <v>23</v>
      </c>
      <c r="B13" s="47" t="s">
        <v>29</v>
      </c>
      <c r="C13" s="48">
        <v>12.0</v>
      </c>
      <c r="D13" s="49">
        <v>1000.0</v>
      </c>
      <c r="E13" s="50">
        <v>12000.0</v>
      </c>
    </row>
    <row r="14">
      <c r="A14" s="47" t="s">
        <v>30</v>
      </c>
      <c r="B14" s="47" t="s">
        <v>31</v>
      </c>
      <c r="C14" s="48">
        <v>0.0</v>
      </c>
      <c r="D14" s="49">
        <v>0.0</v>
      </c>
      <c r="E14" s="50">
        <v>166865.0</v>
      </c>
    </row>
    <row r="15">
      <c r="A15" s="47" t="s">
        <v>23</v>
      </c>
      <c r="B15" s="47" t="s">
        <v>32</v>
      </c>
      <c r="C15" s="48">
        <v>0.0</v>
      </c>
      <c r="D15" s="49">
        <v>0.0</v>
      </c>
      <c r="E15" s="50">
        <v>0.0</v>
      </c>
    </row>
    <row r="16">
      <c r="A16" s="47" t="s">
        <v>33</v>
      </c>
      <c r="B16" s="47" t="s">
        <v>34</v>
      </c>
      <c r="C16" s="48">
        <v>0.0</v>
      </c>
      <c r="D16" s="49">
        <v>0.0</v>
      </c>
      <c r="E16" s="50">
        <v>0.0</v>
      </c>
    </row>
    <row r="17">
      <c r="A17" s="47" t="s">
        <v>23</v>
      </c>
      <c r="B17" s="47" t="s">
        <v>35</v>
      </c>
      <c r="C17" s="48">
        <v>70.0</v>
      </c>
      <c r="D17" s="49">
        <v>100.0</v>
      </c>
      <c r="E17" s="50">
        <v>7000.0</v>
      </c>
    </row>
    <row r="18">
      <c r="A18" s="47" t="s">
        <v>23</v>
      </c>
      <c r="B18" s="47" t="s">
        <v>36</v>
      </c>
      <c r="C18" s="48">
        <v>1000.0</v>
      </c>
      <c r="D18" s="49">
        <v>0.0</v>
      </c>
      <c r="E18" s="50">
        <v>0.0</v>
      </c>
    </row>
    <row r="19">
      <c r="A19" s="51" t="s">
        <v>37</v>
      </c>
      <c r="B19" s="52"/>
      <c r="C19" s="52"/>
      <c r="D19" s="52"/>
      <c r="E19" s="53">
        <v>316165.0</v>
      </c>
    </row>
    <row r="20">
      <c r="A20" s="43"/>
      <c r="B20" s="43"/>
      <c r="C20" s="43"/>
      <c r="D20" s="43"/>
      <c r="E20" s="43"/>
    </row>
    <row r="21">
      <c r="A21" s="46" t="s">
        <v>38</v>
      </c>
      <c r="B21" s="43"/>
      <c r="C21" s="43"/>
      <c r="D21" s="43"/>
      <c r="E21" s="43"/>
    </row>
    <row r="22">
      <c r="A22" s="47" t="s">
        <v>39</v>
      </c>
      <c r="B22" s="47" t="s">
        <v>19</v>
      </c>
      <c r="C22" s="47" t="s">
        <v>40</v>
      </c>
      <c r="D22" s="54" t="s">
        <v>41</v>
      </c>
      <c r="E22" s="47" t="s">
        <v>42</v>
      </c>
    </row>
    <row r="23">
      <c r="A23" s="47" t="s">
        <v>151</v>
      </c>
      <c r="B23" s="47" t="s">
        <v>152</v>
      </c>
      <c r="C23" s="49" t="s">
        <v>153</v>
      </c>
      <c r="D23" s="55">
        <v>45597.0</v>
      </c>
      <c r="E23" s="56">
        <v>21010.0</v>
      </c>
    </row>
    <row r="24">
      <c r="A24" s="47" t="s">
        <v>154</v>
      </c>
      <c r="B24" s="47" t="s">
        <v>152</v>
      </c>
      <c r="C24" s="49" t="s">
        <v>153</v>
      </c>
      <c r="D24" s="55">
        <v>45597.0</v>
      </c>
      <c r="E24" s="56">
        <v>12600.0</v>
      </c>
    </row>
    <row r="25">
      <c r="A25" s="47" t="s">
        <v>155</v>
      </c>
      <c r="B25" s="47" t="s">
        <v>152</v>
      </c>
      <c r="C25" s="49" t="s">
        <v>153</v>
      </c>
      <c r="D25" s="55">
        <v>45597.0</v>
      </c>
      <c r="E25" s="56">
        <v>27127.0</v>
      </c>
    </row>
    <row r="26">
      <c r="A26" s="47" t="s">
        <v>156</v>
      </c>
      <c r="B26" s="47" t="s">
        <v>152</v>
      </c>
      <c r="C26" s="49" t="s">
        <v>157</v>
      </c>
      <c r="D26" s="55">
        <v>45597.0</v>
      </c>
      <c r="E26" s="56">
        <v>10008.0</v>
      </c>
    </row>
    <row r="27">
      <c r="A27" s="47" t="s">
        <v>158</v>
      </c>
      <c r="B27" s="47" t="s">
        <v>159</v>
      </c>
      <c r="C27" s="49" t="s">
        <v>109</v>
      </c>
      <c r="D27" s="54" t="s">
        <v>160</v>
      </c>
      <c r="E27" s="56">
        <v>386334.0</v>
      </c>
    </row>
    <row r="28">
      <c r="A28" s="51" t="s">
        <v>37</v>
      </c>
      <c r="B28" s="52"/>
      <c r="C28" s="52"/>
      <c r="D28" s="52"/>
      <c r="E28" s="53">
        <v>396342.0</v>
      </c>
    </row>
    <row r="29">
      <c r="A29" s="43"/>
      <c r="B29" s="43"/>
      <c r="C29" s="43"/>
      <c r="D29" s="43"/>
      <c r="E29" s="43"/>
    </row>
    <row r="30">
      <c r="A30" s="51" t="s">
        <v>49</v>
      </c>
      <c r="B30" s="52"/>
      <c r="C30" s="52"/>
      <c r="D30" s="52"/>
      <c r="E30" s="53">
        <v>712507.0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5"/>
  </cols>
  <sheetData>
    <row r="1">
      <c r="A1" s="44" t="s">
        <v>161</v>
      </c>
      <c r="B1" s="43"/>
      <c r="C1" s="43"/>
      <c r="D1" s="43"/>
      <c r="E1" s="43"/>
    </row>
    <row r="2">
      <c r="A2" s="44" t="s">
        <v>162</v>
      </c>
      <c r="B2" s="43"/>
      <c r="C2" s="43"/>
      <c r="D2" s="43"/>
      <c r="E2" s="43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70">
        <v>401000.0</v>
      </c>
      <c r="F4" s="71"/>
      <c r="G4" s="72"/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2000.0</v>
      </c>
      <c r="E8" s="62">
        <v>60000.0</v>
      </c>
    </row>
    <row r="9">
      <c r="A9" s="59" t="s">
        <v>23</v>
      </c>
      <c r="B9" s="59" t="s">
        <v>25</v>
      </c>
      <c r="C9" s="60">
        <v>8.0</v>
      </c>
      <c r="D9" s="61">
        <v>3000.0</v>
      </c>
      <c r="E9" s="62">
        <v>24000.0</v>
      </c>
    </row>
    <row r="10">
      <c r="A10" s="59" t="s">
        <v>23</v>
      </c>
      <c r="B10" s="59" t="s">
        <v>26</v>
      </c>
      <c r="C10" s="60">
        <v>10.0</v>
      </c>
      <c r="D10" s="61">
        <v>3000.0</v>
      </c>
      <c r="E10" s="62">
        <v>30000.0</v>
      </c>
    </row>
    <row r="11">
      <c r="A11" s="59" t="s">
        <v>23</v>
      </c>
      <c r="B11" s="59" t="s">
        <v>27</v>
      </c>
      <c r="C11" s="60">
        <v>990.0</v>
      </c>
      <c r="D11" s="61">
        <v>0.0</v>
      </c>
      <c r="E11" s="62">
        <v>0.0</v>
      </c>
    </row>
    <row r="12">
      <c r="A12" s="59" t="s">
        <v>23</v>
      </c>
      <c r="B12" s="59" t="s">
        <v>28</v>
      </c>
      <c r="C12" s="60">
        <v>40.0</v>
      </c>
      <c r="D12" s="61">
        <v>2000.0</v>
      </c>
      <c r="E12" s="62">
        <v>80000.0</v>
      </c>
    </row>
    <row r="13">
      <c r="A13" s="59" t="s">
        <v>23</v>
      </c>
      <c r="B13" s="59" t="s">
        <v>29</v>
      </c>
      <c r="C13" s="60">
        <v>12.0</v>
      </c>
      <c r="D13" s="61">
        <v>2000.0</v>
      </c>
      <c r="E13" s="62">
        <v>24000.0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v>0.0</v>
      </c>
    </row>
    <row r="15">
      <c r="A15" s="59" t="s">
        <v>23</v>
      </c>
      <c r="B15" s="59" t="s">
        <v>32</v>
      </c>
      <c r="C15" s="60">
        <v>0.0</v>
      </c>
      <c r="D15" s="61">
        <v>0.0</v>
      </c>
      <c r="E15" s="62">
        <v>0.0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40500.0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10.0</v>
      </c>
      <c r="E18" s="62">
        <v>10000.0</v>
      </c>
    </row>
    <row r="19">
      <c r="A19" s="63" t="s">
        <v>37</v>
      </c>
      <c r="B19" s="52"/>
      <c r="C19" s="52"/>
      <c r="D19" s="52"/>
      <c r="E19" s="64">
        <f>SUM(E8:E18)</f>
        <v>275500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163</v>
      </c>
      <c r="B23" s="66" t="s">
        <v>164</v>
      </c>
      <c r="C23" s="59" t="s">
        <v>96</v>
      </c>
      <c r="D23" s="65">
        <v>45447.0</v>
      </c>
      <c r="E23" s="62">
        <v>23233.0</v>
      </c>
    </row>
    <row r="24">
      <c r="A24" s="59" t="s">
        <v>165</v>
      </c>
      <c r="B24" s="66" t="s">
        <v>166</v>
      </c>
      <c r="C24" s="59" t="s">
        <v>96</v>
      </c>
      <c r="D24" s="65">
        <v>45439.0</v>
      </c>
      <c r="E24" s="62">
        <v>14003.0</v>
      </c>
    </row>
    <row r="25">
      <c r="A25" s="59" t="s">
        <v>167</v>
      </c>
      <c r="B25" s="59" t="s">
        <v>152</v>
      </c>
      <c r="C25" s="59" t="s">
        <v>90</v>
      </c>
      <c r="D25" s="65">
        <v>45421.0</v>
      </c>
      <c r="E25" s="62">
        <v>26772.0</v>
      </c>
    </row>
    <row r="26">
      <c r="A26" s="52"/>
      <c r="B26" s="52"/>
      <c r="C26" s="52"/>
      <c r="D26" s="52"/>
      <c r="E26" s="73"/>
    </row>
    <row r="27">
      <c r="A27" s="52"/>
      <c r="B27" s="52"/>
      <c r="C27" s="52"/>
      <c r="D27" s="52"/>
      <c r="E27" s="73"/>
    </row>
    <row r="28">
      <c r="A28" s="63" t="s">
        <v>37</v>
      </c>
      <c r="B28" s="52"/>
      <c r="C28" s="52"/>
      <c r="D28" s="52"/>
      <c r="E28" s="64">
        <f>SUM(E23:E27)</f>
        <v>64008</v>
      </c>
    </row>
    <row r="29">
      <c r="A29" s="43"/>
      <c r="B29" s="43"/>
      <c r="C29" s="43"/>
      <c r="D29" s="43"/>
      <c r="E29" s="43"/>
    </row>
    <row r="30">
      <c r="A30" s="63" t="s">
        <v>49</v>
      </c>
      <c r="B30" s="52"/>
      <c r="C30" s="52"/>
      <c r="D30" s="52"/>
      <c r="E30" s="64">
        <f>E19+E28</f>
        <v>339508</v>
      </c>
    </row>
  </sheetData>
  <hyperlinks>
    <hyperlink r:id="rId1" ref="B23"/>
    <hyperlink r:id="rId2" ref="B24"/>
  </hyperlin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5"/>
  </cols>
  <sheetData>
    <row r="1">
      <c r="A1" s="74" t="s">
        <v>168</v>
      </c>
      <c r="B1" s="43"/>
      <c r="C1" s="43"/>
      <c r="D1" s="43"/>
      <c r="E1" s="43"/>
    </row>
    <row r="2">
      <c r="A2" s="74" t="s">
        <v>169</v>
      </c>
      <c r="B2" s="43"/>
      <c r="C2" s="43"/>
      <c r="D2" s="43"/>
      <c r="E2" s="75"/>
    </row>
    <row r="3">
      <c r="A3" s="43"/>
      <c r="B3" s="43"/>
      <c r="C3" s="43"/>
      <c r="D3" s="43"/>
      <c r="E3" s="43"/>
    </row>
    <row r="4">
      <c r="A4" s="44" t="s">
        <v>16</v>
      </c>
      <c r="B4" s="43"/>
      <c r="C4" s="43"/>
      <c r="D4" s="43"/>
      <c r="E4" s="57">
        <v>8310990.0</v>
      </c>
      <c r="F4" s="71"/>
      <c r="G4" s="72"/>
    </row>
    <row r="5">
      <c r="A5" s="43"/>
      <c r="B5" s="43"/>
      <c r="C5" s="43"/>
      <c r="D5" s="43"/>
      <c r="E5" s="43"/>
    </row>
    <row r="6">
      <c r="A6" s="58" t="s">
        <v>17</v>
      </c>
      <c r="B6" s="43"/>
      <c r="C6" s="43"/>
      <c r="D6" s="43"/>
      <c r="E6" s="43"/>
    </row>
    <row r="7">
      <c r="A7" s="59" t="s">
        <v>18</v>
      </c>
      <c r="B7" s="59" t="s">
        <v>19</v>
      </c>
      <c r="C7" s="59" t="s">
        <v>20</v>
      </c>
      <c r="D7" s="59" t="s">
        <v>21</v>
      </c>
      <c r="E7" s="59" t="s">
        <v>22</v>
      </c>
    </row>
    <row r="8">
      <c r="A8" s="59" t="s">
        <v>23</v>
      </c>
      <c r="B8" s="59" t="s">
        <v>24</v>
      </c>
      <c r="C8" s="60">
        <v>30.0</v>
      </c>
      <c r="D8" s="61">
        <v>2000.0</v>
      </c>
      <c r="E8" s="62">
        <v>60000.0</v>
      </c>
    </row>
    <row r="9">
      <c r="A9" s="59" t="s">
        <v>23</v>
      </c>
      <c r="B9" s="59" t="s">
        <v>25</v>
      </c>
      <c r="C9" s="60">
        <v>8.0</v>
      </c>
      <c r="D9" s="61">
        <v>100.0</v>
      </c>
      <c r="E9" s="62">
        <v>800.0</v>
      </c>
    </row>
    <row r="10">
      <c r="A10" s="59" t="s">
        <v>23</v>
      </c>
      <c r="B10" s="59" t="s">
        <v>26</v>
      </c>
      <c r="C10" s="60">
        <v>10.0</v>
      </c>
      <c r="D10" s="61">
        <v>1000.0</v>
      </c>
      <c r="E10" s="62">
        <v>10000.0</v>
      </c>
    </row>
    <row r="11">
      <c r="A11" s="59" t="s">
        <v>23</v>
      </c>
      <c r="B11" s="59" t="s">
        <v>27</v>
      </c>
      <c r="C11" s="60">
        <v>990.0</v>
      </c>
      <c r="D11" s="61">
        <v>100.0</v>
      </c>
      <c r="E11" s="62">
        <v>99000.0</v>
      </c>
    </row>
    <row r="12">
      <c r="A12" s="59" t="s">
        <v>23</v>
      </c>
      <c r="B12" s="59" t="s">
        <v>28</v>
      </c>
      <c r="C12" s="60">
        <v>40.0</v>
      </c>
      <c r="D12" s="61">
        <v>1000.0</v>
      </c>
      <c r="E12" s="62">
        <v>40000.0</v>
      </c>
    </row>
    <row r="13">
      <c r="A13" s="59" t="s">
        <v>23</v>
      </c>
      <c r="B13" s="59" t="s">
        <v>29</v>
      </c>
      <c r="C13" s="60">
        <v>12.0</v>
      </c>
      <c r="D13" s="61">
        <v>1000.0</v>
      </c>
      <c r="E13" s="62">
        <v>12000.0</v>
      </c>
    </row>
    <row r="14">
      <c r="A14" s="59" t="s">
        <v>30</v>
      </c>
      <c r="B14" s="59" t="s">
        <v>31</v>
      </c>
      <c r="C14" s="60">
        <v>0.0</v>
      </c>
      <c r="D14" s="61">
        <v>0.0</v>
      </c>
      <c r="E14" s="62">
        <f>1586117+1127108+304673</f>
        <v>3017898</v>
      </c>
    </row>
    <row r="15">
      <c r="A15" s="47" t="s">
        <v>30</v>
      </c>
      <c r="B15" s="47" t="s">
        <v>81</v>
      </c>
      <c r="C15" s="60">
        <v>0.0</v>
      </c>
      <c r="D15" s="61">
        <v>0.0</v>
      </c>
      <c r="E15" s="50">
        <v>523889.0</v>
      </c>
    </row>
    <row r="16">
      <c r="A16" s="59" t="s">
        <v>33</v>
      </c>
      <c r="B16" s="59" t="s">
        <v>34</v>
      </c>
      <c r="C16" s="60">
        <v>0.0</v>
      </c>
      <c r="D16" s="61">
        <v>0.0</v>
      </c>
      <c r="E16" s="62">
        <v>950000.0</v>
      </c>
    </row>
    <row r="17">
      <c r="A17" s="59" t="s">
        <v>23</v>
      </c>
      <c r="B17" s="59" t="s">
        <v>35</v>
      </c>
      <c r="C17" s="60">
        <v>70.0</v>
      </c>
      <c r="D17" s="61">
        <v>100.0</v>
      </c>
      <c r="E17" s="62">
        <v>7000.0</v>
      </c>
    </row>
    <row r="18">
      <c r="A18" s="59" t="s">
        <v>23</v>
      </c>
      <c r="B18" s="59" t="s">
        <v>36</v>
      </c>
      <c r="C18" s="60">
        <v>1000.0</v>
      </c>
      <c r="D18" s="61">
        <v>15.0</v>
      </c>
      <c r="E18" s="62">
        <v>15000.0</v>
      </c>
    </row>
    <row r="19">
      <c r="A19" s="63" t="s">
        <v>37</v>
      </c>
      <c r="B19" s="52"/>
      <c r="C19" s="52"/>
      <c r="D19" s="52"/>
      <c r="E19" s="64">
        <f>SUM(E8:E18)</f>
        <v>4735587</v>
      </c>
    </row>
    <row r="20">
      <c r="A20" s="43"/>
      <c r="B20" s="43"/>
      <c r="C20" s="43"/>
      <c r="D20" s="43"/>
      <c r="E20" s="43"/>
    </row>
    <row r="21">
      <c r="A21" s="58" t="s">
        <v>38</v>
      </c>
      <c r="B21" s="43"/>
      <c r="C21" s="43"/>
      <c r="D21" s="43"/>
      <c r="E21" s="43"/>
    </row>
    <row r="22">
      <c r="A22" s="59" t="s">
        <v>39</v>
      </c>
      <c r="B22" s="59" t="s">
        <v>19</v>
      </c>
      <c r="C22" s="59" t="s">
        <v>40</v>
      </c>
      <c r="D22" s="59" t="s">
        <v>41</v>
      </c>
      <c r="E22" s="59" t="s">
        <v>42</v>
      </c>
    </row>
    <row r="23">
      <c r="A23" s="59" t="s">
        <v>170</v>
      </c>
      <c r="B23" s="47" t="s">
        <v>171</v>
      </c>
      <c r="C23" s="59" t="s">
        <v>172</v>
      </c>
      <c r="D23" s="65">
        <v>45475.0</v>
      </c>
      <c r="E23" s="76">
        <v>5596.0</v>
      </c>
    </row>
    <row r="24">
      <c r="A24" s="59" t="s">
        <v>173</v>
      </c>
      <c r="B24" s="47" t="s">
        <v>174</v>
      </c>
      <c r="C24" s="59" t="s">
        <v>175</v>
      </c>
      <c r="D24" s="65">
        <v>45475.0</v>
      </c>
      <c r="E24" s="76">
        <v>14750.0</v>
      </c>
    </row>
    <row r="25">
      <c r="A25" s="59" t="s">
        <v>176</v>
      </c>
      <c r="B25" s="66" t="s">
        <v>177</v>
      </c>
      <c r="C25" s="59" t="s">
        <v>130</v>
      </c>
      <c r="D25" s="65">
        <v>45470.0</v>
      </c>
      <c r="E25" s="76">
        <v>22352.0</v>
      </c>
    </row>
    <row r="26">
      <c r="A26" s="59" t="s">
        <v>178</v>
      </c>
      <c r="B26" s="47" t="s">
        <v>152</v>
      </c>
      <c r="C26" s="59" t="s">
        <v>157</v>
      </c>
      <c r="D26" s="65">
        <v>45468.0</v>
      </c>
      <c r="E26" s="76">
        <v>12972.0</v>
      </c>
    </row>
    <row r="27">
      <c r="A27" s="59" t="s">
        <v>179</v>
      </c>
      <c r="B27" s="47" t="s">
        <v>180</v>
      </c>
      <c r="C27" s="59" t="s">
        <v>181</v>
      </c>
      <c r="D27" s="65">
        <v>45468.0</v>
      </c>
      <c r="E27" s="76">
        <v>20000.0</v>
      </c>
    </row>
    <row r="28">
      <c r="A28" s="59" t="s">
        <v>182</v>
      </c>
      <c r="B28" s="47" t="s">
        <v>183</v>
      </c>
      <c r="C28" s="59" t="s">
        <v>181</v>
      </c>
      <c r="D28" s="65">
        <v>45468.0</v>
      </c>
      <c r="E28" s="76">
        <v>12000.0</v>
      </c>
    </row>
    <row r="29">
      <c r="A29" s="59" t="s">
        <v>184</v>
      </c>
      <c r="B29" s="47" t="s">
        <v>185</v>
      </c>
      <c r="C29" s="59" t="s">
        <v>186</v>
      </c>
      <c r="D29" s="65">
        <v>45468.0</v>
      </c>
      <c r="E29" s="76">
        <v>8670.0</v>
      </c>
    </row>
    <row r="30">
      <c r="A30" s="59" t="s">
        <v>187</v>
      </c>
      <c r="B30" s="47" t="s">
        <v>188</v>
      </c>
      <c r="C30" s="59" t="s">
        <v>189</v>
      </c>
      <c r="D30" s="65">
        <v>45447.0</v>
      </c>
      <c r="E30" s="76">
        <v>376000.0</v>
      </c>
    </row>
    <row r="31">
      <c r="A31" s="59" t="s">
        <v>190</v>
      </c>
      <c r="B31" s="47" t="s">
        <v>191</v>
      </c>
      <c r="C31" s="59" t="s">
        <v>109</v>
      </c>
      <c r="D31" s="65">
        <v>45447.0</v>
      </c>
      <c r="E31" s="76">
        <v>404368.0</v>
      </c>
    </row>
    <row r="32">
      <c r="A32" s="59" t="s">
        <v>192</v>
      </c>
      <c r="B32" s="47" t="s">
        <v>193</v>
      </c>
      <c r="C32" s="59" t="s">
        <v>194</v>
      </c>
      <c r="D32" s="65">
        <v>45444.0</v>
      </c>
      <c r="E32" s="76">
        <v>17030.0</v>
      </c>
    </row>
    <row r="33">
      <c r="A33" s="59" t="s">
        <v>195</v>
      </c>
      <c r="B33" s="66" t="s">
        <v>196</v>
      </c>
      <c r="C33" s="59" t="s">
        <v>197</v>
      </c>
      <c r="D33" s="65">
        <v>45444.0</v>
      </c>
      <c r="E33" s="76">
        <v>26300.0</v>
      </c>
    </row>
    <row r="34">
      <c r="A34" s="59" t="s">
        <v>198</v>
      </c>
      <c r="B34" s="77" t="s">
        <v>199</v>
      </c>
      <c r="C34" s="59" t="s">
        <v>200</v>
      </c>
      <c r="D34" s="65">
        <v>45442.0</v>
      </c>
      <c r="E34" s="76">
        <v>166502.0</v>
      </c>
    </row>
    <row r="35">
      <c r="A35" s="59" t="s">
        <v>201</v>
      </c>
      <c r="B35" s="47" t="s">
        <v>202</v>
      </c>
      <c r="C35" s="59" t="s">
        <v>109</v>
      </c>
      <c r="D35" s="65">
        <v>45435.0</v>
      </c>
      <c r="E35" s="76">
        <v>349758.0</v>
      </c>
    </row>
    <row r="36">
      <c r="A36" s="59" t="s">
        <v>203</v>
      </c>
      <c r="B36" s="47" t="s">
        <v>204</v>
      </c>
      <c r="C36" s="59" t="s">
        <v>205</v>
      </c>
      <c r="D36" s="65">
        <v>45429.0</v>
      </c>
      <c r="E36" s="76">
        <v>131214.0</v>
      </c>
    </row>
    <row r="37">
      <c r="A37" s="59" t="s">
        <v>206</v>
      </c>
      <c r="B37" s="47" t="s">
        <v>47</v>
      </c>
      <c r="C37" s="59" t="s">
        <v>73</v>
      </c>
      <c r="D37" s="65">
        <v>45428.0</v>
      </c>
      <c r="E37" s="76">
        <v>35425.0</v>
      </c>
    </row>
    <row r="38">
      <c r="A38" s="59" t="s">
        <v>207</v>
      </c>
      <c r="B38" s="66" t="s">
        <v>208</v>
      </c>
      <c r="C38" s="59" t="s">
        <v>194</v>
      </c>
      <c r="D38" s="65">
        <v>45425.0</v>
      </c>
      <c r="E38" s="76">
        <v>35570.0</v>
      </c>
    </row>
    <row r="39">
      <c r="A39" s="59" t="s">
        <v>209</v>
      </c>
      <c r="B39" s="66" t="s">
        <v>210</v>
      </c>
      <c r="C39" s="59" t="s">
        <v>211</v>
      </c>
      <c r="D39" s="65">
        <v>45420.0</v>
      </c>
      <c r="E39" s="76">
        <v>25887.0</v>
      </c>
    </row>
    <row r="40">
      <c r="A40" s="59" t="s">
        <v>212</v>
      </c>
      <c r="B40" s="47" t="s">
        <v>213</v>
      </c>
      <c r="C40" s="59" t="s">
        <v>109</v>
      </c>
      <c r="D40" s="65">
        <v>45397.0</v>
      </c>
      <c r="E40" s="76">
        <v>800100.0</v>
      </c>
    </row>
    <row r="41">
      <c r="A41" s="59" t="s">
        <v>214</v>
      </c>
      <c r="B41" s="66" t="s">
        <v>215</v>
      </c>
      <c r="C41" s="59" t="s">
        <v>194</v>
      </c>
      <c r="D41" s="65">
        <v>45397.0</v>
      </c>
      <c r="E41" s="76">
        <v>33460.0</v>
      </c>
    </row>
    <row r="42">
      <c r="A42" s="59" t="s">
        <v>216</v>
      </c>
      <c r="B42" s="47" t="s">
        <v>217</v>
      </c>
      <c r="C42" s="59" t="s">
        <v>109</v>
      </c>
      <c r="D42" s="65">
        <v>45390.0</v>
      </c>
      <c r="E42" s="76">
        <v>533400.0</v>
      </c>
    </row>
    <row r="43">
      <c r="A43" s="59" t="s">
        <v>218</v>
      </c>
      <c r="B43" s="47" t="s">
        <v>152</v>
      </c>
      <c r="C43" s="59" t="s">
        <v>157</v>
      </c>
      <c r="D43" s="65">
        <v>45307.0</v>
      </c>
      <c r="E43" s="76">
        <v>5870.0</v>
      </c>
    </row>
    <row r="44">
      <c r="A44" s="59" t="s">
        <v>219</v>
      </c>
      <c r="B44" s="47" t="s">
        <v>152</v>
      </c>
      <c r="C44" s="59" t="s">
        <v>153</v>
      </c>
      <c r="D44" s="65">
        <v>45307.0</v>
      </c>
      <c r="E44" s="76">
        <v>21175.0</v>
      </c>
    </row>
    <row r="45">
      <c r="A45" s="59" t="s">
        <v>220</v>
      </c>
      <c r="B45" s="47" t="s">
        <v>221</v>
      </c>
      <c r="C45" s="59" t="s">
        <v>222</v>
      </c>
      <c r="D45" s="61" t="s">
        <v>223</v>
      </c>
      <c r="E45" s="76">
        <v>937347.0</v>
      </c>
    </row>
    <row r="46">
      <c r="A46" s="63" t="s">
        <v>37</v>
      </c>
      <c r="B46" s="52"/>
      <c r="C46" s="52"/>
      <c r="D46" s="52"/>
      <c r="E46" s="64">
        <f>SUM(E23:E45)</f>
        <v>3995746</v>
      </c>
    </row>
    <row r="47">
      <c r="A47" s="43"/>
      <c r="B47" s="43"/>
      <c r="C47" s="43"/>
      <c r="D47" s="43"/>
      <c r="E47" s="43"/>
    </row>
    <row r="48">
      <c r="A48" s="63" t="s">
        <v>49</v>
      </c>
      <c r="B48" s="52"/>
      <c r="C48" s="52"/>
      <c r="D48" s="52"/>
      <c r="E48" s="64">
        <f>E19+E46</f>
        <v>8731333</v>
      </c>
    </row>
    <row r="50">
      <c r="B50" s="47" t="s">
        <v>224</v>
      </c>
      <c r="C50" s="78"/>
    </row>
    <row r="51">
      <c r="B51" s="47" t="s">
        <v>225</v>
      </c>
      <c r="C51" s="76">
        <v>1000000.0</v>
      </c>
    </row>
    <row r="52">
      <c r="B52" s="47" t="s">
        <v>226</v>
      </c>
      <c r="C52" s="76">
        <v>3500000.0</v>
      </c>
    </row>
    <row r="59">
      <c r="B59" s="79"/>
    </row>
    <row r="60">
      <c r="B60" s="79"/>
    </row>
    <row r="61">
      <c r="A61" s="80"/>
      <c r="B61" s="81"/>
    </row>
    <row r="62">
      <c r="A62" s="80"/>
      <c r="B62" s="81"/>
    </row>
    <row r="63">
      <c r="A63" s="80"/>
      <c r="B63" s="81"/>
    </row>
    <row r="64">
      <c r="B64" s="79"/>
    </row>
  </sheetData>
  <hyperlinks>
    <hyperlink r:id="rId1" ref="B25"/>
    <hyperlink r:id="rId2" ref="B33"/>
    <hyperlink r:id="rId3" ref="B38"/>
    <hyperlink r:id="rId4" ref="B39"/>
    <hyperlink r:id="rId5" ref="B41"/>
  </hyperlinks>
  <drawing r:id="rId6"/>
</worksheet>
</file>